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1" yWindow="351" windowWidth="19697" windowHeight="8077"/>
  </bookViews>
  <sheets>
    <sheet name="110.6-111.5勸募收支-公告" sheetId="1" r:id="rId1"/>
  </sheets>
  <calcPr calcId="144525"/>
</workbook>
</file>

<file path=xl/calcChain.xml><?xml version="1.0" encoding="utf-8"?>
<calcChain xmlns="http://schemas.openxmlformats.org/spreadsheetml/2006/main">
  <c r="G126" i="1" l="1"/>
  <c r="F126" i="1"/>
  <c r="F51" i="1"/>
  <c r="C51" i="1"/>
  <c r="F52" i="1" s="1"/>
  <c r="G40" i="1"/>
  <c r="F40" i="1"/>
  <c r="F41" i="1" s="1"/>
  <c r="C39" i="1"/>
  <c r="C38" i="1"/>
  <c r="C37" i="1"/>
  <c r="C36" i="1"/>
  <c r="C34" i="1"/>
  <c r="C32" i="1"/>
  <c r="C31" i="1"/>
  <c r="C30" i="1"/>
  <c r="C29" i="1"/>
  <c r="C28" i="1"/>
  <c r="C27" i="1"/>
  <c r="C26" i="1"/>
  <c r="E25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F53" i="1" l="1"/>
  <c r="C53" i="1"/>
</calcChain>
</file>

<file path=xl/sharedStrings.xml><?xml version="1.0" encoding="utf-8"?>
<sst xmlns="http://schemas.openxmlformats.org/spreadsheetml/2006/main" count="305" uniqueCount="220">
  <si>
    <r>
      <t xml:space="preserve">                                             社團法人台灣盲人福利協進會全國總會                                </t>
    </r>
    <r>
      <rPr>
        <sz val="12"/>
        <color theme="1"/>
        <rFont val="新細明體"/>
        <family val="2"/>
        <charset val="136"/>
        <scheme val="minor"/>
      </rPr>
      <t xml:space="preserve">  P 1      </t>
    </r>
    <r>
      <rPr>
        <sz val="14"/>
        <rFont val="新細明體"/>
        <family val="1"/>
        <charset val="136"/>
      </rPr>
      <t xml:space="preserve">             </t>
    </r>
    <phoneticPr fontId="5" type="noConversion"/>
  </si>
  <si>
    <t xml:space="preserve">                                                               捐贈人捐贈資料</t>
    <phoneticPr fontId="5" type="noConversion"/>
  </si>
  <si>
    <t>1、活動名稱：「萬丈光盲－白手杖募集活動」</t>
    <phoneticPr fontId="5" type="noConversion"/>
  </si>
  <si>
    <t>2、目地：白手杖為盲人辨識障礙、行走階梯及定向行動訓練最主要之輔助器具，募集白手杖</t>
    <phoneticPr fontId="5" type="noConversion"/>
  </si>
  <si>
    <t xml:space="preserve">                  ，免費贈送經濟環境不佳的視障者，提供視障者一個獨立、基本的行動能力輔助。</t>
    <phoneticPr fontId="5" type="noConversion"/>
  </si>
  <si>
    <t>3、活動期間：110年6月1日至111年5月31日</t>
    <phoneticPr fontId="5" type="noConversion"/>
  </si>
  <si>
    <t>4、勸募核准：中市社團字第1100060161號，「萬丈光盲－白手杖募集活動」</t>
    <phoneticPr fontId="5" type="noConversion"/>
  </si>
  <si>
    <t xml:space="preserve"> </t>
    <phoneticPr fontId="5" type="noConversion"/>
  </si>
  <si>
    <t>110.06.01～110.05.31 捐贈芳名錄</t>
    <phoneticPr fontId="5" type="noConversion"/>
  </si>
  <si>
    <t>日期</t>
    <phoneticPr fontId="5" type="noConversion"/>
  </si>
  <si>
    <t>收據編號</t>
    <phoneticPr fontId="5" type="noConversion"/>
  </si>
  <si>
    <t>捐款人</t>
    <phoneticPr fontId="5" type="noConversion"/>
  </si>
  <si>
    <t>金額</t>
    <phoneticPr fontId="5" type="noConversion"/>
  </si>
  <si>
    <t>盲協募110001</t>
    <phoneticPr fontId="4" type="noConversion"/>
  </si>
  <si>
    <t>劉○文</t>
    <phoneticPr fontId="5" type="noConversion"/>
  </si>
  <si>
    <t>盲協募110002</t>
  </si>
  <si>
    <t>陳○洋</t>
    <phoneticPr fontId="4" type="noConversion"/>
  </si>
  <si>
    <t>盲協募110003</t>
  </si>
  <si>
    <t>王○蓉</t>
    <phoneticPr fontId="4" type="noConversion"/>
  </si>
  <si>
    <t>盲協募110004</t>
  </si>
  <si>
    <t>鄭○財</t>
    <phoneticPr fontId="4" type="noConversion"/>
  </si>
  <si>
    <t>盲協募110005</t>
  </si>
  <si>
    <t>張○成</t>
    <phoneticPr fontId="4" type="noConversion"/>
  </si>
  <si>
    <t>盲協募110006</t>
  </si>
  <si>
    <t>陳○達</t>
    <phoneticPr fontId="4" type="noConversion"/>
  </si>
  <si>
    <t>盲協募110007</t>
  </si>
  <si>
    <t>有○汽車材料</t>
    <phoneticPr fontId="4" type="noConversion"/>
  </si>
  <si>
    <t>盲協募110008</t>
  </si>
  <si>
    <t>廖○吉</t>
    <phoneticPr fontId="4" type="noConversion"/>
  </si>
  <si>
    <t>盲協募110009</t>
  </si>
  <si>
    <t>廖○銘</t>
    <phoneticPr fontId="4" type="noConversion"/>
  </si>
  <si>
    <t>盲協募110010</t>
  </si>
  <si>
    <t>廖○緯</t>
    <phoneticPr fontId="4" type="noConversion"/>
  </si>
  <si>
    <t>盲協募110011</t>
  </si>
  <si>
    <t>陳○君</t>
    <phoneticPr fontId="4" type="noConversion"/>
  </si>
  <si>
    <t>盲協募110012</t>
  </si>
  <si>
    <t>楊○郎</t>
    <phoneticPr fontId="4" type="noConversion"/>
  </si>
  <si>
    <t>盲協募110013</t>
  </si>
  <si>
    <t>陳○玄</t>
    <phoneticPr fontId="4" type="noConversion"/>
  </si>
  <si>
    <t>盲協募110014</t>
  </si>
  <si>
    <t>王○雲</t>
    <phoneticPr fontId="4" type="noConversion"/>
  </si>
  <si>
    <t>盲協募111015</t>
    <phoneticPr fontId="4" type="noConversion"/>
  </si>
  <si>
    <t>黃○玉</t>
    <phoneticPr fontId="4" type="noConversion"/>
  </si>
  <si>
    <t>盲協募111016</t>
  </si>
  <si>
    <t>王○潔</t>
    <phoneticPr fontId="4" type="noConversion"/>
  </si>
  <si>
    <t>盲協募111017</t>
  </si>
  <si>
    <t>無名氏</t>
    <phoneticPr fontId="4" type="noConversion"/>
  </si>
  <si>
    <t>盲協募111018</t>
  </si>
  <si>
    <t>盲協募111019</t>
  </si>
  <si>
    <t>陳○專</t>
    <phoneticPr fontId="4" type="noConversion"/>
  </si>
  <si>
    <t>盲協募111020</t>
    <phoneticPr fontId="4" type="noConversion"/>
  </si>
  <si>
    <t>林○嬋</t>
    <phoneticPr fontId="4" type="noConversion"/>
  </si>
  <si>
    <t>盲協募111021</t>
  </si>
  <si>
    <t>111/01/27</t>
    <phoneticPr fontId="4" type="noConversion"/>
  </si>
  <si>
    <t>盲協募111022</t>
  </si>
  <si>
    <t>鄭○蘋</t>
    <phoneticPr fontId="4" type="noConversion"/>
  </si>
  <si>
    <t>盲協募111023</t>
  </si>
  <si>
    <t>彭○雅</t>
    <phoneticPr fontId="4" type="noConversion"/>
  </si>
  <si>
    <t>111/02/24</t>
    <phoneticPr fontId="4" type="noConversion"/>
  </si>
  <si>
    <t>盲協募111024</t>
  </si>
  <si>
    <t>和○室內裝修</t>
    <phoneticPr fontId="4" type="noConversion"/>
  </si>
  <si>
    <t>盲協募111025</t>
  </si>
  <si>
    <t>蔡○昌</t>
    <phoneticPr fontId="4" type="noConversion"/>
  </si>
  <si>
    <t>盲協募111026</t>
  </si>
  <si>
    <t>將○科技</t>
    <phoneticPr fontId="4" type="noConversion"/>
  </si>
  <si>
    <t>盲協募111027</t>
  </si>
  <si>
    <t>林○伻</t>
    <phoneticPr fontId="4" type="noConversion"/>
  </si>
  <si>
    <t>盲協募111028</t>
  </si>
  <si>
    <t>張○珍</t>
    <phoneticPr fontId="4" type="noConversion"/>
  </si>
  <si>
    <t>合計</t>
    <phoneticPr fontId="5" type="noConversion"/>
  </si>
  <si>
    <t>淨額</t>
    <phoneticPr fontId="4" type="noConversion"/>
  </si>
  <si>
    <t xml:space="preserve"> 理事長 </t>
  </si>
  <si>
    <t>會計</t>
  </si>
  <si>
    <t>製表</t>
  </si>
  <si>
    <t>活動期間：110年6月1日至111年5月31日</t>
    <phoneticPr fontId="4" type="noConversion"/>
  </si>
  <si>
    <t>收     入</t>
    <phoneticPr fontId="5" type="noConversion"/>
  </si>
  <si>
    <t>支     出</t>
    <phoneticPr fontId="5" type="noConversion"/>
  </si>
  <si>
    <t>備         註</t>
    <phoneticPr fontId="5" type="noConversion"/>
  </si>
  <si>
    <t>科        目</t>
    <phoneticPr fontId="5" type="noConversion"/>
  </si>
  <si>
    <t>金  額</t>
    <phoneticPr fontId="5" type="noConversion"/>
  </si>
  <si>
    <t>募款所得</t>
    <phoneticPr fontId="5" type="noConversion"/>
  </si>
  <si>
    <t>印刷費</t>
    <phoneticPr fontId="4" type="noConversion"/>
  </si>
  <si>
    <t>文宣 1000份*4元</t>
    <phoneticPr fontId="5" type="noConversion"/>
  </si>
  <si>
    <t>利息收入</t>
    <phoneticPr fontId="5" type="noConversion"/>
  </si>
  <si>
    <t>郵局匯入手續費</t>
    <phoneticPr fontId="4" type="noConversion"/>
  </si>
  <si>
    <t>郵局必要手續費</t>
    <phoneticPr fontId="5" type="noConversion"/>
  </si>
  <si>
    <t>白手杖更替支出</t>
    <phoneticPr fontId="4" type="noConversion"/>
  </si>
  <si>
    <t>老瞽者福利服務</t>
    <phoneticPr fontId="5" type="noConversion"/>
  </si>
  <si>
    <t xml:space="preserve">小        計 </t>
    <phoneticPr fontId="5" type="noConversion"/>
  </si>
  <si>
    <t>(收入－支出) 差額</t>
    <phoneticPr fontId="5" type="noConversion"/>
  </si>
  <si>
    <t>本會自行吸收</t>
  </si>
  <si>
    <t>合        計</t>
    <phoneticPr fontId="5" type="noConversion"/>
  </si>
  <si>
    <t xml:space="preserve">理事長                          </t>
    <phoneticPr fontId="5" type="noConversion"/>
  </si>
  <si>
    <t>白手杖支出簽領名冊</t>
    <phoneticPr fontId="5" type="noConversion"/>
  </si>
  <si>
    <t>No</t>
    <phoneticPr fontId="5" type="noConversion"/>
  </si>
  <si>
    <t>年月日</t>
    <phoneticPr fontId="5" type="noConversion"/>
  </si>
  <si>
    <t>姓  名</t>
    <phoneticPr fontId="5" type="noConversion"/>
  </si>
  <si>
    <t>白手杖</t>
  </si>
  <si>
    <t>數量(支)</t>
    <phoneticPr fontId="5" type="noConversion"/>
  </si>
  <si>
    <t>111.06.24</t>
    <phoneticPr fontId="5" type="noConversion"/>
  </si>
  <si>
    <t>合    計</t>
    <phoneticPr fontId="4" type="noConversion"/>
  </si>
  <si>
    <t>江○盛</t>
    <phoneticPr fontId="4" type="noConversion"/>
  </si>
  <si>
    <t>桃園市桃園區</t>
    <phoneticPr fontId="5" type="noConversion"/>
  </si>
  <si>
    <t>呂○木</t>
    <phoneticPr fontId="4" type="noConversion"/>
  </si>
  <si>
    <t>羅○忠</t>
    <phoneticPr fontId="4" type="noConversion"/>
  </si>
  <si>
    <t>桃園市八德區</t>
    <phoneticPr fontId="5" type="noConversion"/>
  </si>
  <si>
    <t>楊○傑</t>
    <phoneticPr fontId="4" type="noConversion"/>
  </si>
  <si>
    <t>桃園市中壢區</t>
    <phoneticPr fontId="5" type="noConversion"/>
  </si>
  <si>
    <t>陳○名</t>
    <phoneticPr fontId="4" type="noConversion"/>
  </si>
  <si>
    <t>桃園市桃園區</t>
    <phoneticPr fontId="4" type="noConversion"/>
  </si>
  <si>
    <t>倪○</t>
    <phoneticPr fontId="4" type="noConversion"/>
  </si>
  <si>
    <t>桃園市蘆竹區</t>
    <phoneticPr fontId="5" type="noConversion"/>
  </si>
  <si>
    <t>魏○彬</t>
    <phoneticPr fontId="4" type="noConversion"/>
  </si>
  <si>
    <t>蘇○懷</t>
    <phoneticPr fontId="4" type="noConversion"/>
  </si>
  <si>
    <t>張○</t>
    <phoneticPr fontId="4" type="noConversion"/>
  </si>
  <si>
    <t>宋○隆</t>
    <phoneticPr fontId="4" type="noConversion"/>
  </si>
  <si>
    <t>桃園市平鎮區</t>
    <phoneticPr fontId="5" type="noConversion"/>
  </si>
  <si>
    <t>范○劍</t>
    <phoneticPr fontId="4" type="noConversion"/>
  </si>
  <si>
    <t>桃園市新屋區</t>
    <phoneticPr fontId="5" type="noConversion"/>
  </si>
  <si>
    <t>呂○城</t>
    <phoneticPr fontId="4" type="noConversion"/>
  </si>
  <si>
    <t>楊○正</t>
    <phoneticPr fontId="4" type="noConversion"/>
  </si>
  <si>
    <t>譚○婷</t>
    <phoneticPr fontId="4" type="noConversion"/>
  </si>
  <si>
    <t>汪○蓁</t>
    <phoneticPr fontId="4" type="noConversion"/>
  </si>
  <si>
    <t>桃園市大園區</t>
    <phoneticPr fontId="4" type="noConversion"/>
  </si>
  <si>
    <t>王○富</t>
    <phoneticPr fontId="4" type="noConversion"/>
  </si>
  <si>
    <t>桃園市龍潭區</t>
    <phoneticPr fontId="4" type="noConversion"/>
  </si>
  <si>
    <t>賴○裕</t>
    <phoneticPr fontId="4" type="noConversion"/>
  </si>
  <si>
    <t>王○茹</t>
    <phoneticPr fontId="4" type="noConversion"/>
  </si>
  <si>
    <t>桃園市中壢區</t>
    <phoneticPr fontId="4" type="noConversion"/>
  </si>
  <si>
    <t>朱○宏</t>
    <phoneticPr fontId="4" type="noConversion"/>
  </si>
  <si>
    <t>陳○維</t>
    <phoneticPr fontId="4" type="noConversion"/>
  </si>
  <si>
    <t>桃園市楊梅區</t>
    <phoneticPr fontId="5" type="noConversion"/>
  </si>
  <si>
    <t>李○戶</t>
    <phoneticPr fontId="4" type="noConversion"/>
  </si>
  <si>
    <t>花蓮市自由街</t>
    <phoneticPr fontId="4" type="noConversion"/>
  </si>
  <si>
    <t>饒○儉</t>
    <phoneticPr fontId="4" type="noConversion"/>
  </si>
  <si>
    <t>花蓮市中美路</t>
    <phoneticPr fontId="4" type="noConversion"/>
  </si>
  <si>
    <t>劉○國</t>
    <phoneticPr fontId="4" type="noConversion"/>
  </si>
  <si>
    <t>花蓮市南京街</t>
    <phoneticPr fontId="4" type="noConversion"/>
  </si>
  <si>
    <t>梁○雄</t>
    <phoneticPr fontId="4" type="noConversion"/>
  </si>
  <si>
    <t>花蓮市國盛一街</t>
    <phoneticPr fontId="4" type="noConversion"/>
  </si>
  <si>
    <t>宋○春</t>
    <phoneticPr fontId="4" type="noConversion"/>
  </si>
  <si>
    <t>花蓮縣吉安鄉</t>
    <phoneticPr fontId="4" type="noConversion"/>
  </si>
  <si>
    <t>吳○柱</t>
    <phoneticPr fontId="4" type="noConversion"/>
  </si>
  <si>
    <t>花蓮縣壽豐鄉</t>
    <phoneticPr fontId="4" type="noConversion"/>
  </si>
  <si>
    <t>曾○德</t>
    <phoneticPr fontId="4" type="noConversion"/>
  </si>
  <si>
    <t>花蓮縣瑞穗鄉</t>
    <phoneticPr fontId="4" type="noConversion"/>
  </si>
  <si>
    <t>謝○英</t>
    <phoneticPr fontId="4" type="noConversion"/>
  </si>
  <si>
    <t>花蓮市東興二街</t>
    <phoneticPr fontId="4" type="noConversion"/>
  </si>
  <si>
    <t>劉○霖</t>
    <phoneticPr fontId="4" type="noConversion"/>
  </si>
  <si>
    <t>花蓮縣富里鄉</t>
    <phoneticPr fontId="4" type="noConversion"/>
  </si>
  <si>
    <t>邱○却</t>
    <phoneticPr fontId="4" type="noConversion"/>
  </si>
  <si>
    <t>花蓮市國魂里</t>
    <phoneticPr fontId="4" type="noConversion"/>
  </si>
  <si>
    <t>楊○香</t>
    <phoneticPr fontId="4" type="noConversion"/>
  </si>
  <si>
    <t>花蓮市中山路</t>
    <phoneticPr fontId="4" type="noConversion"/>
  </si>
  <si>
    <t>謝○冽</t>
    <phoneticPr fontId="4" type="noConversion"/>
  </si>
  <si>
    <t>李○雄</t>
    <phoneticPr fontId="4" type="noConversion"/>
  </si>
  <si>
    <t>花蓮縣鳳林鎮</t>
    <phoneticPr fontId="4" type="noConversion"/>
  </si>
  <si>
    <t>葉○發</t>
    <phoneticPr fontId="4" type="noConversion"/>
  </si>
  <si>
    <t>花蓮縣玉里鎮</t>
    <phoneticPr fontId="4" type="noConversion"/>
  </si>
  <si>
    <t>廖○南</t>
    <phoneticPr fontId="4" type="noConversion"/>
  </si>
  <si>
    <t>花蓮縣玉里鎮</t>
    <phoneticPr fontId="4" type="noConversion"/>
  </si>
  <si>
    <t>楊○雄</t>
    <phoneticPr fontId="4" type="noConversion"/>
  </si>
  <si>
    <t>花蓮市國民七街</t>
    <phoneticPr fontId="4" type="noConversion"/>
  </si>
  <si>
    <t>楊○全</t>
    <phoneticPr fontId="4" type="noConversion"/>
  </si>
  <si>
    <t>花蓮縣吉安鄉</t>
    <phoneticPr fontId="4" type="noConversion"/>
  </si>
  <si>
    <t>吳○興</t>
    <phoneticPr fontId="4" type="noConversion"/>
  </si>
  <si>
    <t>花蓮市中美</t>
    <phoneticPr fontId="4" type="noConversion"/>
  </si>
  <si>
    <t>謝○木</t>
    <phoneticPr fontId="4" type="noConversion"/>
  </si>
  <si>
    <t>花蓮縣秀林鄉</t>
    <phoneticPr fontId="4" type="noConversion"/>
  </si>
  <si>
    <t>方○來</t>
    <phoneticPr fontId="4" type="noConversion"/>
  </si>
  <si>
    <t>花蓮縣中福路</t>
    <phoneticPr fontId="4" type="noConversion"/>
  </si>
  <si>
    <t>吳○珍</t>
    <phoneticPr fontId="4" type="noConversion"/>
  </si>
  <si>
    <t>花蓮市富裕一街</t>
    <phoneticPr fontId="4" type="noConversion"/>
  </si>
  <si>
    <t>古○生</t>
    <phoneticPr fontId="4" type="noConversion"/>
  </si>
  <si>
    <t>花蓮縣玉里鎮莊</t>
    <phoneticPr fontId="4" type="noConversion"/>
  </si>
  <si>
    <t>潘○霖</t>
    <phoneticPr fontId="4" type="noConversion"/>
  </si>
  <si>
    <t>花蓮縣吉安鄉</t>
    <phoneticPr fontId="4" type="noConversion"/>
  </si>
  <si>
    <t>韓○鵬</t>
    <phoneticPr fontId="4" type="noConversion"/>
  </si>
  <si>
    <t>花蓮市民意里</t>
    <phoneticPr fontId="4" type="noConversion"/>
  </si>
  <si>
    <t>陳○明</t>
    <phoneticPr fontId="4" type="noConversion"/>
  </si>
  <si>
    <t>花蓮市國民九街</t>
    <phoneticPr fontId="4" type="noConversion"/>
  </si>
  <si>
    <t>林○秀</t>
    <phoneticPr fontId="4" type="noConversion"/>
  </si>
  <si>
    <t>花蓮市富安路</t>
    <phoneticPr fontId="4" type="noConversion"/>
  </si>
  <si>
    <t>彭○土</t>
    <phoneticPr fontId="4" type="noConversion"/>
  </si>
  <si>
    <t>花蓮縣瑞穗鄉</t>
    <phoneticPr fontId="4" type="noConversion"/>
  </si>
  <si>
    <t>陳○儀</t>
    <phoneticPr fontId="4" type="noConversion"/>
  </si>
  <si>
    <t>花蓮市豐村</t>
    <phoneticPr fontId="4" type="noConversion"/>
  </si>
  <si>
    <t>詹○德</t>
    <phoneticPr fontId="4" type="noConversion"/>
  </si>
  <si>
    <t>花蓮市國聯里</t>
    <phoneticPr fontId="4" type="noConversion"/>
  </si>
  <si>
    <t>游○松</t>
    <phoneticPr fontId="4" type="noConversion"/>
  </si>
  <si>
    <t>花蓮市富祥街</t>
    <phoneticPr fontId="4" type="noConversion"/>
  </si>
  <si>
    <t>張○男</t>
    <phoneticPr fontId="5" type="noConversion"/>
  </si>
  <si>
    <t>南投市文林路</t>
    <phoneticPr fontId="5" type="noConversion"/>
  </si>
  <si>
    <t>許○鑑</t>
    <phoneticPr fontId="5" type="noConversion"/>
  </si>
  <si>
    <t>南投市南崗二路</t>
    <phoneticPr fontId="5" type="noConversion"/>
  </si>
  <si>
    <t>黃○桂</t>
    <phoneticPr fontId="5" type="noConversion"/>
  </si>
  <si>
    <t>南投市文化南路</t>
    <phoneticPr fontId="5" type="noConversion"/>
  </si>
  <si>
    <t>黃○貞</t>
    <phoneticPr fontId="5" type="noConversion"/>
  </si>
  <si>
    <t>南投市彰南路</t>
    <phoneticPr fontId="5" type="noConversion"/>
  </si>
  <si>
    <t>楊○林</t>
    <phoneticPr fontId="5" type="noConversion"/>
  </si>
  <si>
    <t>曾○綺</t>
    <phoneticPr fontId="5" type="noConversion"/>
  </si>
  <si>
    <t>曾○嘉</t>
    <phoneticPr fontId="5" type="noConversion"/>
  </si>
  <si>
    <t>南投市大同街</t>
    <phoneticPr fontId="5" type="noConversion"/>
  </si>
  <si>
    <t>李○卿</t>
    <phoneticPr fontId="5" type="noConversion"/>
  </si>
  <si>
    <t>名間鄉松山村</t>
    <phoneticPr fontId="5" type="noConversion"/>
  </si>
  <si>
    <t>陳○華</t>
    <phoneticPr fontId="5" type="noConversion"/>
  </si>
  <si>
    <t>名間鄉田仔村</t>
    <phoneticPr fontId="5" type="noConversion"/>
  </si>
  <si>
    <t>蕭○池</t>
    <phoneticPr fontId="5" type="noConversion"/>
  </si>
  <si>
    <t>草屯鎮東美街</t>
    <phoneticPr fontId="5" type="noConversion"/>
  </si>
  <si>
    <t>許○隆</t>
    <phoneticPr fontId="5" type="noConversion"/>
  </si>
  <si>
    <t>草屯鎮中正路</t>
    <phoneticPr fontId="5" type="noConversion"/>
  </si>
  <si>
    <t>鄭○軒</t>
    <phoneticPr fontId="5" type="noConversion"/>
  </si>
  <si>
    <t>台中太平區</t>
    <phoneticPr fontId="5" type="noConversion"/>
  </si>
  <si>
    <t>李○雯</t>
    <phoneticPr fontId="5" type="noConversion"/>
  </si>
  <si>
    <t>台中市南區</t>
    <phoneticPr fontId="5" type="noConversion"/>
  </si>
  <si>
    <t>陳○聰</t>
    <phoneticPr fontId="5" type="noConversion"/>
  </si>
  <si>
    <t>國姓鄉國姓(村)路</t>
    <phoneticPr fontId="5" type="noConversion"/>
  </si>
  <si>
    <t>李○達</t>
    <phoneticPr fontId="5" type="noConversion"/>
  </si>
  <si>
    <t>國姓鄉石門村</t>
    <phoneticPr fontId="5" type="noConversion"/>
  </si>
  <si>
    <t>地     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</si>
</sst>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#,##0_ ;[Red]\-#,##0\ "/>
    <numFmt numFmtId="178" formatCode="m&quot;月&quot;d&quot;日&quot;"/>
  </numFmts>
  <fonts count="1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theme="1"/>
      <name val="細明體"/>
      <family val="3"/>
      <charset val="136"/>
    </font>
    <font>
      <sz val="12"/>
      <color rgb="FF202124"/>
      <name val="細明體"/>
      <family val="3"/>
      <charset val="136"/>
    </font>
    <font>
      <sz val="12"/>
      <color rgb="FF202124"/>
      <name val="Arial"/>
      <family val="2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u/>
      <sz val="14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0" borderId="0" xfId="3" applyFont="1" applyFill="1" applyAlignment="1">
      <alignment horizontal="left" vertical="center"/>
    </xf>
    <xf numFmtId="0" fontId="2" fillId="0" borderId="0" xfId="3" applyFont="1" applyFill="1" applyAlignment="1">
      <alignment horizontal="center" vertical="center"/>
    </xf>
    <xf numFmtId="0" fontId="2" fillId="0" borderId="0" xfId="3" applyFont="1" applyFill="1">
      <alignment vertical="center"/>
    </xf>
    <xf numFmtId="0" fontId="6" fillId="0" borderId="0" xfId="4">
      <alignment vertical="center"/>
    </xf>
    <xf numFmtId="0" fontId="2" fillId="0" borderId="0" xfId="3" applyFill="1">
      <alignment vertical="center"/>
    </xf>
    <xf numFmtId="0" fontId="2" fillId="0" borderId="0" xfId="3" applyFont="1" applyFill="1" applyAlignment="1">
      <alignment horizontal="left" vertical="center" wrapText="1"/>
    </xf>
    <xf numFmtId="176" fontId="2" fillId="0" borderId="0" xfId="5" applyNumberFormat="1" applyFont="1" applyFill="1" applyBorder="1" applyAlignment="1">
      <alignment horizontal="right" vertical="center"/>
    </xf>
    <xf numFmtId="0" fontId="2" fillId="0" borderId="0" xfId="3" applyFill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2" fillId="0" borderId="0" xfId="3" applyFill="1" applyAlignment="1">
      <alignment horizontal="center" vertical="center"/>
    </xf>
    <xf numFmtId="176" fontId="0" fillId="0" borderId="0" xfId="5" applyNumberFormat="1" applyFont="1" applyFill="1">
      <alignment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vertical="center" wrapText="1"/>
    </xf>
    <xf numFmtId="176" fontId="0" fillId="0" borderId="2" xfId="5" applyNumberFormat="1" applyFont="1" applyFill="1" applyBorder="1" applyAlignment="1">
      <alignment horizontal="center" vertical="center"/>
    </xf>
    <xf numFmtId="0" fontId="2" fillId="0" borderId="4" xfId="3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4" xfId="0" applyBorder="1">
      <alignment vertical="center"/>
    </xf>
    <xf numFmtId="0" fontId="2" fillId="0" borderId="4" xfId="3" applyFont="1" applyFill="1" applyBorder="1" applyAlignment="1">
      <alignment horizontal="center" vertical="center"/>
    </xf>
    <xf numFmtId="176" fontId="0" fillId="0" borderId="4" xfId="1" applyNumberFormat="1" applyFont="1" applyBorder="1">
      <alignment vertical="center"/>
    </xf>
    <xf numFmtId="0" fontId="2" fillId="0" borderId="4" xfId="3" applyFont="1" applyFill="1" applyBorder="1" applyAlignment="1">
      <alignment horizontal="left" vertical="top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top"/>
    </xf>
    <xf numFmtId="0" fontId="8" fillId="0" borderId="4" xfId="0" applyFont="1" applyBorder="1">
      <alignment vertical="center"/>
    </xf>
    <xf numFmtId="0" fontId="2" fillId="0" borderId="0" xfId="3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176" fontId="0" fillId="0" borderId="4" xfId="1" applyNumberFormat="1" applyFont="1" applyFill="1" applyBorder="1">
      <alignment vertical="center"/>
    </xf>
    <xf numFmtId="0" fontId="0" fillId="0" borderId="5" xfId="0" applyBorder="1">
      <alignment vertical="center"/>
    </xf>
    <xf numFmtId="0" fontId="2" fillId="0" borderId="6" xfId="3" applyFont="1" applyFill="1" applyBorder="1">
      <alignment vertical="center"/>
    </xf>
    <xf numFmtId="176" fontId="0" fillId="0" borderId="4" xfId="5" applyNumberFormat="1" applyFont="1" applyFill="1" applyBorder="1">
      <alignment vertical="center"/>
    </xf>
    <xf numFmtId="0" fontId="2" fillId="0" borderId="5" xfId="3" applyFont="1" applyFill="1" applyBorder="1">
      <alignment vertical="center"/>
    </xf>
    <xf numFmtId="0" fontId="9" fillId="0" borderId="5" xfId="0" applyFont="1" applyBorder="1">
      <alignment vertical="center"/>
    </xf>
    <xf numFmtId="0" fontId="10" fillId="0" borderId="0" xfId="0" applyFont="1">
      <alignment vertical="center"/>
    </xf>
    <xf numFmtId="0" fontId="2" fillId="0" borderId="7" xfId="3" applyFont="1" applyFill="1" applyBorder="1">
      <alignment vertical="center"/>
    </xf>
    <xf numFmtId="176" fontId="0" fillId="0" borderId="8" xfId="5" applyNumberFormat="1" applyFont="1" applyFill="1" applyBorder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0" fillId="0" borderId="0" xfId="1" applyNumberFormat="1" applyFont="1" applyFill="1">
      <alignment vertical="center"/>
    </xf>
    <xf numFmtId="0" fontId="0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4" xfId="0" applyFont="1" applyFill="1" applyBorder="1">
      <alignment vertical="center"/>
    </xf>
    <xf numFmtId="176" fontId="2" fillId="2" borderId="12" xfId="1" applyNumberFormat="1" applyFont="1" applyFill="1" applyBorder="1" applyAlignment="1">
      <alignment horizontal="center" vertical="center"/>
    </xf>
    <xf numFmtId="176" fontId="0" fillId="2" borderId="15" xfId="1" applyNumberFormat="1" applyFont="1" applyFill="1" applyBorder="1">
      <alignment vertical="center"/>
    </xf>
    <xf numFmtId="176" fontId="0" fillId="2" borderId="11" xfId="1" applyNumberFormat="1" applyFont="1" applyFill="1" applyBorder="1">
      <alignment vertical="center"/>
    </xf>
    <xf numFmtId="176" fontId="2" fillId="2" borderId="2" xfId="1" applyNumberFormat="1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0" fillId="2" borderId="10" xfId="0" applyFont="1" applyFill="1" applyBorder="1">
      <alignment vertical="center"/>
    </xf>
    <xf numFmtId="176" fontId="0" fillId="2" borderId="13" xfId="1" applyNumberFormat="1" applyFont="1" applyFill="1" applyBorder="1">
      <alignment vertical="center"/>
    </xf>
    <xf numFmtId="176" fontId="0" fillId="2" borderId="10" xfId="1" applyNumberFormat="1" applyFont="1" applyFill="1" applyBorder="1">
      <alignment vertical="center"/>
    </xf>
    <xf numFmtId="176" fontId="2" fillId="2" borderId="4" xfId="1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2" borderId="2" xfId="0" applyFont="1" applyFill="1" applyBorder="1">
      <alignment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2" fillId="2" borderId="15" xfId="1" applyNumberFormat="1" applyFont="1" applyFill="1" applyBorder="1">
      <alignment vertical="center"/>
    </xf>
    <xf numFmtId="176" fontId="11" fillId="2" borderId="11" xfId="1" applyNumberFormat="1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0" fillId="3" borderId="2" xfId="0" applyFont="1" applyFill="1" applyBorder="1" applyAlignment="1">
      <alignment horizontal="center" vertical="center"/>
    </xf>
    <xf numFmtId="176" fontId="1" fillId="3" borderId="12" xfId="0" applyNumberFormat="1" applyFont="1" applyFill="1" applyBorder="1" applyAlignment="1">
      <alignment horizontal="center" vertical="center"/>
    </xf>
    <xf numFmtId="176" fontId="0" fillId="3" borderId="13" xfId="1" applyNumberFormat="1" applyFont="1" applyFill="1" applyBorder="1" applyAlignment="1">
      <alignment horizontal="center" vertical="center"/>
    </xf>
    <xf numFmtId="176" fontId="0" fillId="3" borderId="10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center" vertical="center"/>
    </xf>
    <xf numFmtId="176" fontId="0" fillId="2" borderId="15" xfId="1" applyNumberFormat="1" applyFont="1" applyFill="1" applyBorder="1" applyAlignment="1">
      <alignment horizontal="left" vertical="center"/>
    </xf>
    <xf numFmtId="176" fontId="0" fillId="2" borderId="11" xfId="1" applyNumberFormat="1" applyFont="1" applyFill="1" applyBorder="1" applyAlignment="1">
      <alignment horizontal="center" vertical="center"/>
    </xf>
    <xf numFmtId="177" fontId="13" fillId="2" borderId="2" xfId="0" applyNumberFormat="1" applyFont="1" applyFill="1" applyBorder="1">
      <alignment vertical="center"/>
    </xf>
    <xf numFmtId="0" fontId="0" fillId="2" borderId="7" xfId="0" applyFont="1" applyFill="1" applyBorder="1" applyAlignment="1">
      <alignment horizontal="center" vertical="center"/>
    </xf>
    <xf numFmtId="176" fontId="1" fillId="2" borderId="17" xfId="0" applyNumberFormat="1" applyFont="1" applyFill="1" applyBorder="1" applyAlignment="1">
      <alignment horizontal="center" vertical="center"/>
    </xf>
    <xf numFmtId="176" fontId="0" fillId="2" borderId="18" xfId="1" applyNumberFormat="1" applyFont="1" applyFill="1" applyBorder="1" applyAlignment="1">
      <alignment horizontal="center" vertical="center"/>
    </xf>
    <xf numFmtId="176" fontId="0" fillId="2" borderId="19" xfId="1" applyNumberFormat="1" applyFont="1" applyFill="1" applyBorder="1" applyAlignment="1">
      <alignment horizontal="center" vertical="center"/>
    </xf>
    <xf numFmtId="176" fontId="0" fillId="2" borderId="7" xfId="0" applyNumberFormat="1" applyFont="1" applyFill="1" applyBorder="1">
      <alignment vertical="center"/>
    </xf>
    <xf numFmtId="0" fontId="0" fillId="2" borderId="20" xfId="0" applyFont="1" applyFill="1" applyBorder="1">
      <alignment vertical="center"/>
    </xf>
    <xf numFmtId="0" fontId="0" fillId="2" borderId="19" xfId="0" applyFont="1" applyFill="1" applyBorder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1" fontId="3" fillId="0" borderId="0" xfId="2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176" fontId="0" fillId="0" borderId="4" xfId="5" applyNumberFormat="1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2" fillId="0" borderId="23" xfId="3" applyFont="1" applyFill="1" applyBorder="1" applyAlignment="1">
      <alignment horizontal="center" vertical="center"/>
    </xf>
    <xf numFmtId="176" fontId="2" fillId="0" borderId="23" xfId="1" applyNumberFormat="1" applyFont="1" applyFill="1" applyBorder="1">
      <alignment vertical="center"/>
    </xf>
    <xf numFmtId="0" fontId="2" fillId="0" borderId="23" xfId="3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3" applyFont="1" applyFill="1" applyAlignment="1">
      <alignment horizontal="left" vertical="center"/>
    </xf>
    <xf numFmtId="0" fontId="2" fillId="0" borderId="1" xfId="3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</cellXfs>
  <cellStyles count="12">
    <cellStyle name="一般" xfId="0" builtinId="0"/>
    <cellStyle name="一般 2" xfId="3"/>
    <cellStyle name="千分位" xfId="1" builtinId="3"/>
    <cellStyle name="千分位 2" xfId="5"/>
    <cellStyle name="千分位[0]" xfId="2" builtinId="6"/>
    <cellStyle name="好_台中市" xfId="6"/>
    <cellStyle name="好_花蓮縣" xfId="7"/>
    <cellStyle name="好_桃園縣" xfId="8"/>
    <cellStyle name="超連結" xfId="4" builtinId="8"/>
    <cellStyle name="壞_台中市" xfId="9"/>
    <cellStyle name="壞_花蓮縣" xfId="10"/>
    <cellStyle name="壞_桃園縣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454218</xdr:colOff>
      <xdr:row>53</xdr:row>
      <xdr:rowOff>37438</xdr:rowOff>
    </xdr:from>
    <xdr:to>
      <xdr:col>5</xdr:col>
      <xdr:colOff>826935</xdr:colOff>
      <xdr:row>54</xdr:row>
      <xdr:rowOff>194058</xdr:rowOff>
    </xdr:to>
    <xdr:pic>
      <xdr:nvPicPr>
        <xdr:cNvPr id="2" name="圖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9627" y="11558878"/>
          <a:ext cx="372717" cy="371305"/>
        </a:xfrm>
        <a:prstGeom prst="rect">
          <a:avLst/>
        </a:prstGeom>
        <a:noFill/>
        <a:ln w="9525">
          <a:solidFill>
            <a:schemeClr val="bg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580446</xdr:colOff>
      <xdr:row>53</xdr:row>
      <xdr:rowOff>55660</xdr:rowOff>
    </xdr:from>
    <xdr:to>
      <xdr:col>2</xdr:col>
      <xdr:colOff>294199</xdr:colOff>
      <xdr:row>55</xdr:row>
      <xdr:rowOff>95416</xdr:rowOff>
    </xdr:to>
    <xdr:pic>
      <xdr:nvPicPr>
        <xdr:cNvPr id="3" name="圖片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839" y="11577100"/>
          <a:ext cx="461176" cy="46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373711</xdr:colOff>
      <xdr:row>53</xdr:row>
      <xdr:rowOff>47709</xdr:rowOff>
    </xdr:from>
    <xdr:to>
      <xdr:col>3</xdr:col>
      <xdr:colOff>771275</xdr:colOff>
      <xdr:row>55</xdr:row>
      <xdr:rowOff>16492</xdr:rowOff>
    </xdr:to>
    <xdr:pic>
      <xdr:nvPicPr>
        <xdr:cNvPr id="4" name="圖片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511" y="11569149"/>
          <a:ext cx="397564" cy="390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7"/>
  <sheetViews>
    <sheetView tabSelected="1" workbookViewId="0">
      <selection activeCell="D58" sqref="D58:F58"/>
    </sheetView>
  </sheetViews>
  <sheetFormatPr defaultColWidth="9" defaultRowHeight="16.3"/>
  <cols>
    <col min="1" max="1" width="3.6640625" style="3" customWidth="1"/>
    <col min="2" max="2" width="10.44140625" style="3" customWidth="1"/>
    <col min="3" max="3" width="11.44140625" style="2" customWidth="1"/>
    <col min="4" max="4" width="13.88671875" style="2" bestFit="1" customWidth="1"/>
    <col min="5" max="5" width="16.6640625" style="3" customWidth="1"/>
    <col min="6" max="6" width="12.33203125" style="11" customWidth="1"/>
    <col min="7" max="7" width="10.5546875" style="3" customWidth="1"/>
    <col min="8" max="8" width="11.6640625" style="3" customWidth="1"/>
    <col min="9" max="9" width="10.88671875" style="3" bestFit="1" customWidth="1"/>
    <col min="10" max="16384" width="9" style="3"/>
  </cols>
  <sheetData>
    <row r="1" spans="2:14" ht="18.8" customHeight="1">
      <c r="B1" s="1" t="s">
        <v>0</v>
      </c>
      <c r="C1" s="1"/>
      <c r="E1" s="1"/>
      <c r="F1" s="1"/>
      <c r="N1" s="4"/>
    </row>
    <row r="2" spans="2:14" ht="18.8" customHeight="1">
      <c r="B2" s="104" t="s">
        <v>1</v>
      </c>
      <c r="C2" s="104"/>
      <c r="D2" s="104"/>
      <c r="E2" s="104"/>
      <c r="F2" s="104"/>
    </row>
    <row r="3" spans="2:14" ht="18.8" customHeight="1">
      <c r="B3" s="5" t="s">
        <v>2</v>
      </c>
      <c r="E3" s="6"/>
      <c r="F3" s="7"/>
    </row>
    <row r="4" spans="2:14" ht="18.8" customHeight="1">
      <c r="B4" s="8" t="s">
        <v>3</v>
      </c>
      <c r="C4" s="8"/>
      <c r="E4" s="8"/>
      <c r="F4" s="8"/>
      <c r="G4" s="9"/>
    </row>
    <row r="5" spans="2:14" ht="18.8" customHeight="1">
      <c r="B5" s="8" t="s">
        <v>4</v>
      </c>
      <c r="C5" s="10"/>
      <c r="E5" s="8"/>
      <c r="F5" s="8"/>
      <c r="G5" s="9"/>
    </row>
    <row r="6" spans="2:14" ht="18.8" customHeight="1">
      <c r="B6" s="5" t="s">
        <v>5</v>
      </c>
      <c r="E6" s="6"/>
      <c r="F6" s="7"/>
      <c r="G6" s="9"/>
    </row>
    <row r="7" spans="2:14" ht="18.8" customHeight="1">
      <c r="B7" s="5" t="s">
        <v>6</v>
      </c>
      <c r="E7" s="6"/>
      <c r="F7" s="7"/>
    </row>
    <row r="8" spans="2:14">
      <c r="B8" s="3" t="s">
        <v>7</v>
      </c>
    </row>
    <row r="9" spans="2:14">
      <c r="C9" s="105" t="s">
        <v>8</v>
      </c>
      <c r="D9" s="105"/>
      <c r="E9" s="105"/>
      <c r="F9" s="105"/>
    </row>
    <row r="10" spans="2:14">
      <c r="B10" s="2"/>
      <c r="C10" s="12" t="s">
        <v>9</v>
      </c>
      <c r="D10" s="13" t="s">
        <v>10</v>
      </c>
      <c r="E10" s="14" t="s">
        <v>11</v>
      </c>
      <c r="F10" s="15" t="s">
        <v>12</v>
      </c>
      <c r="G10" s="16"/>
      <c r="H10" s="17"/>
    </row>
    <row r="11" spans="2:14">
      <c r="B11" s="2"/>
      <c r="C11" s="18" t="str">
        <f>"110/08/11"</f>
        <v>110/08/11</v>
      </c>
      <c r="D11" s="19" t="s">
        <v>13</v>
      </c>
      <c r="E11" s="16" t="s">
        <v>14</v>
      </c>
      <c r="F11" s="20">
        <v>500</v>
      </c>
      <c r="G11" s="18">
        <v>15</v>
      </c>
    </row>
    <row r="12" spans="2:14">
      <c r="B12" s="2"/>
      <c r="C12" s="18" t="str">
        <f>"110/08/13"</f>
        <v>110/08/13</v>
      </c>
      <c r="D12" s="19" t="s">
        <v>15</v>
      </c>
      <c r="E12" s="21" t="s">
        <v>16</v>
      </c>
      <c r="F12" s="20">
        <v>1000</v>
      </c>
      <c r="G12" s="18">
        <v>15</v>
      </c>
    </row>
    <row r="13" spans="2:14">
      <c r="B13" s="22"/>
      <c r="C13" s="18" t="str">
        <f>"110/09/07"</f>
        <v>110/09/07</v>
      </c>
      <c r="D13" s="19" t="s">
        <v>17</v>
      </c>
      <c r="E13" s="18" t="s">
        <v>18</v>
      </c>
      <c r="F13" s="20">
        <v>2000</v>
      </c>
      <c r="G13" s="18">
        <v>20</v>
      </c>
      <c r="I13" s="17"/>
      <c r="J13" s="17"/>
      <c r="K13" s="17"/>
    </row>
    <row r="14" spans="2:14">
      <c r="B14" s="23"/>
      <c r="C14" s="18" t="str">
        <f>"110/09/07"</f>
        <v>110/09/07</v>
      </c>
      <c r="D14" s="19" t="s">
        <v>19</v>
      </c>
      <c r="E14" s="24" t="s">
        <v>20</v>
      </c>
      <c r="F14" s="20">
        <v>2000</v>
      </c>
      <c r="G14" s="18">
        <v>20</v>
      </c>
      <c r="I14" s="17"/>
      <c r="J14" s="17"/>
      <c r="K14" s="17"/>
    </row>
    <row r="15" spans="2:14">
      <c r="B15" s="23"/>
      <c r="C15" s="18" t="str">
        <f>"110/09/08"</f>
        <v>110/09/08</v>
      </c>
      <c r="D15" s="19" t="s">
        <v>21</v>
      </c>
      <c r="E15" s="24" t="s">
        <v>22</v>
      </c>
      <c r="F15" s="20">
        <v>300</v>
      </c>
      <c r="G15" s="18">
        <v>15</v>
      </c>
      <c r="I15" s="17"/>
      <c r="J15" s="17"/>
      <c r="K15" s="17"/>
    </row>
    <row r="16" spans="2:14">
      <c r="B16" s="22"/>
      <c r="C16" s="18" t="str">
        <f>"110/09/22"</f>
        <v>110/09/22</v>
      </c>
      <c r="D16" s="19" t="s">
        <v>23</v>
      </c>
      <c r="E16" s="25" t="s">
        <v>24</v>
      </c>
      <c r="F16" s="20">
        <v>1000</v>
      </c>
      <c r="G16" s="18">
        <v>15</v>
      </c>
      <c r="I16" s="17"/>
      <c r="J16" s="17"/>
      <c r="K16" s="17"/>
    </row>
    <row r="17" spans="2:8">
      <c r="B17" s="22"/>
      <c r="C17" s="18" t="str">
        <f>"110/09/28"</f>
        <v>110/09/28</v>
      </c>
      <c r="D17" s="19" t="s">
        <v>25</v>
      </c>
      <c r="E17" s="21" t="s">
        <v>26</v>
      </c>
      <c r="F17" s="20">
        <v>2000</v>
      </c>
      <c r="G17" s="18">
        <v>20</v>
      </c>
    </row>
    <row r="18" spans="2:8">
      <c r="B18" s="22"/>
      <c r="C18" s="18" t="str">
        <f t="shared" ref="C18:C22" si="0">"110/10/05"</f>
        <v>110/10/05</v>
      </c>
      <c r="D18" s="19" t="s">
        <v>27</v>
      </c>
      <c r="E18" s="21" t="s">
        <v>28</v>
      </c>
      <c r="F18" s="20">
        <v>600</v>
      </c>
      <c r="G18" s="18">
        <v>15</v>
      </c>
    </row>
    <row r="19" spans="2:8">
      <c r="B19" s="2"/>
      <c r="C19" s="18" t="str">
        <f t="shared" si="0"/>
        <v>110/10/05</v>
      </c>
      <c r="D19" s="19" t="s">
        <v>29</v>
      </c>
      <c r="E19" s="16" t="s">
        <v>30</v>
      </c>
      <c r="F19" s="20">
        <v>600</v>
      </c>
      <c r="G19" s="18">
        <v>15</v>
      </c>
    </row>
    <row r="20" spans="2:8">
      <c r="B20" s="2"/>
      <c r="C20" s="18" t="str">
        <f t="shared" si="0"/>
        <v>110/10/05</v>
      </c>
      <c r="D20" s="19" t="s">
        <v>31</v>
      </c>
      <c r="E20" s="16" t="s">
        <v>32</v>
      </c>
      <c r="F20" s="20">
        <v>600</v>
      </c>
      <c r="G20" s="18">
        <v>15</v>
      </c>
    </row>
    <row r="21" spans="2:8">
      <c r="B21" s="2"/>
      <c r="C21" s="18" t="str">
        <f t="shared" si="0"/>
        <v>110/10/05</v>
      </c>
      <c r="D21" s="19" t="s">
        <v>33</v>
      </c>
      <c r="E21" s="21" t="s">
        <v>34</v>
      </c>
      <c r="F21" s="20">
        <v>600</v>
      </c>
      <c r="G21" s="18">
        <v>15</v>
      </c>
    </row>
    <row r="22" spans="2:8">
      <c r="B22" s="26"/>
      <c r="C22" s="18" t="str">
        <f t="shared" si="0"/>
        <v>110/10/05</v>
      </c>
      <c r="D22" s="19" t="s">
        <v>35</v>
      </c>
      <c r="E22" s="16" t="s">
        <v>36</v>
      </c>
      <c r="F22" s="20">
        <v>500</v>
      </c>
      <c r="G22" s="18">
        <v>15</v>
      </c>
    </row>
    <row r="23" spans="2:8">
      <c r="B23" s="26"/>
      <c r="C23" s="18" t="str">
        <f>"110/11/18"</f>
        <v>110/11/18</v>
      </c>
      <c r="D23" s="19" t="s">
        <v>37</v>
      </c>
      <c r="E23" s="16" t="s">
        <v>38</v>
      </c>
      <c r="F23" s="20">
        <v>500</v>
      </c>
      <c r="G23" s="18">
        <v>15</v>
      </c>
    </row>
    <row r="24" spans="2:8">
      <c r="B24" s="26"/>
      <c r="C24" s="27" t="str">
        <f>"110/12/09"</f>
        <v>110/12/09</v>
      </c>
      <c r="D24" s="19" t="s">
        <v>39</v>
      </c>
      <c r="E24" s="16" t="s">
        <v>40</v>
      </c>
      <c r="F24" s="28">
        <v>3600</v>
      </c>
      <c r="G24" s="27">
        <v>20</v>
      </c>
    </row>
    <row r="25" spans="2:8">
      <c r="B25" s="26"/>
      <c r="C25" s="27" t="str">
        <f>"110/12/21"</f>
        <v>110/12/21</v>
      </c>
      <c r="D25" s="19"/>
      <c r="E25" t="str">
        <f>"利息存款"</f>
        <v>利息存款</v>
      </c>
      <c r="F25" s="28">
        <v>1</v>
      </c>
      <c r="G25" s="27"/>
    </row>
    <row r="26" spans="2:8">
      <c r="B26" s="26"/>
      <c r="C26" s="18" t="str">
        <f>"111/01/10"</f>
        <v>111/01/10</v>
      </c>
      <c r="D26" s="19" t="s">
        <v>41</v>
      </c>
      <c r="E26" s="18" t="s">
        <v>42</v>
      </c>
      <c r="F26" s="20">
        <v>1000</v>
      </c>
      <c r="G26" s="18">
        <v>15</v>
      </c>
      <c r="H26"/>
    </row>
    <row r="27" spans="2:8">
      <c r="B27" s="26"/>
      <c r="C27" s="18" t="str">
        <f>"111/01/10"</f>
        <v>111/01/10</v>
      </c>
      <c r="D27" s="19" t="s">
        <v>43</v>
      </c>
      <c r="E27" s="29" t="s">
        <v>44</v>
      </c>
      <c r="F27" s="20">
        <v>300</v>
      </c>
      <c r="G27" s="18">
        <v>15</v>
      </c>
      <c r="H27"/>
    </row>
    <row r="28" spans="2:8">
      <c r="B28" s="26"/>
      <c r="C28" s="18" t="str">
        <f>"111/01/11"</f>
        <v>111/01/11</v>
      </c>
      <c r="D28" s="19" t="s">
        <v>45</v>
      </c>
      <c r="E28" s="29" t="s">
        <v>46</v>
      </c>
      <c r="F28" s="20">
        <v>500</v>
      </c>
      <c r="G28" s="18">
        <v>15</v>
      </c>
      <c r="H28"/>
    </row>
    <row r="29" spans="2:8">
      <c r="B29" s="26"/>
      <c r="C29" s="18" t="str">
        <f>"111/01/13"</f>
        <v>111/01/13</v>
      </c>
      <c r="D29" s="19" t="s">
        <v>47</v>
      </c>
      <c r="E29" s="29" t="s">
        <v>46</v>
      </c>
      <c r="F29" s="20">
        <v>500</v>
      </c>
      <c r="G29" s="18">
        <v>15</v>
      </c>
      <c r="H29"/>
    </row>
    <row r="30" spans="2:8">
      <c r="B30" s="2"/>
      <c r="C30" s="18" t="str">
        <f>"111/01/14"</f>
        <v>111/01/14</v>
      </c>
      <c r="D30" s="19" t="s">
        <v>48</v>
      </c>
      <c r="E30" s="29" t="s">
        <v>49</v>
      </c>
      <c r="F30" s="20">
        <v>2000</v>
      </c>
      <c r="G30" s="18">
        <v>20</v>
      </c>
      <c r="H30"/>
    </row>
    <row r="31" spans="2:8">
      <c r="B31" s="26"/>
      <c r="C31" s="18" t="str">
        <f>"111/01/14"</f>
        <v>111/01/14</v>
      </c>
      <c r="D31" s="19" t="s">
        <v>50</v>
      </c>
      <c r="E31" s="29" t="s">
        <v>51</v>
      </c>
      <c r="F31" s="20">
        <v>3000</v>
      </c>
      <c r="G31" s="18">
        <v>20</v>
      </c>
      <c r="H31"/>
    </row>
    <row r="32" spans="2:8">
      <c r="B32" s="26"/>
      <c r="C32" s="18" t="str">
        <f>"111/01/24"</f>
        <v>111/01/24</v>
      </c>
      <c r="D32" s="19" t="s">
        <v>52</v>
      </c>
      <c r="E32" s="29" t="s">
        <v>20</v>
      </c>
      <c r="F32" s="20">
        <v>1500</v>
      </c>
      <c r="G32" s="18">
        <v>20</v>
      </c>
      <c r="H32"/>
    </row>
    <row r="33" spans="2:9">
      <c r="B33" s="26"/>
      <c r="C33" s="18" t="s">
        <v>53</v>
      </c>
      <c r="D33" s="19" t="s">
        <v>54</v>
      </c>
      <c r="E33" s="30" t="s">
        <v>55</v>
      </c>
      <c r="F33" s="31">
        <v>300</v>
      </c>
      <c r="G33" s="16">
        <v>15</v>
      </c>
      <c r="H33"/>
    </row>
    <row r="34" spans="2:9">
      <c r="B34" s="26"/>
      <c r="C34" s="18" t="str">
        <f>"111/01/28"</f>
        <v>111/01/28</v>
      </c>
      <c r="D34" s="19" t="s">
        <v>56</v>
      </c>
      <c r="E34" s="32" t="s">
        <v>57</v>
      </c>
      <c r="F34" s="31">
        <v>800</v>
      </c>
      <c r="G34" s="16">
        <v>15</v>
      </c>
      <c r="H34"/>
    </row>
    <row r="35" spans="2:9">
      <c r="B35" s="2"/>
      <c r="C35" s="18" t="s">
        <v>58</v>
      </c>
      <c r="D35" s="19" t="s">
        <v>59</v>
      </c>
      <c r="E35" s="29" t="s">
        <v>60</v>
      </c>
      <c r="F35" s="31">
        <v>500</v>
      </c>
      <c r="G35" s="16">
        <v>15</v>
      </c>
      <c r="H35"/>
    </row>
    <row r="36" spans="2:9">
      <c r="B36" s="26"/>
      <c r="C36" s="18" t="str">
        <f>"111/04/07"</f>
        <v>111/04/07</v>
      </c>
      <c r="D36" s="19" t="s">
        <v>61</v>
      </c>
      <c r="E36" s="29" t="s">
        <v>62</v>
      </c>
      <c r="F36" s="18">
        <v>1000</v>
      </c>
      <c r="G36" s="18">
        <v>15</v>
      </c>
      <c r="H36"/>
    </row>
    <row r="37" spans="2:9">
      <c r="B37" s="2"/>
      <c r="C37" s="18" t="str">
        <f>"111/04/15"</f>
        <v>111/04/15</v>
      </c>
      <c r="D37" s="19" t="s">
        <v>63</v>
      </c>
      <c r="E37" s="33" t="s">
        <v>64</v>
      </c>
      <c r="F37" s="18">
        <v>1500</v>
      </c>
      <c r="G37" s="18">
        <v>20</v>
      </c>
      <c r="H37" s="34"/>
    </row>
    <row r="38" spans="2:9">
      <c r="B38" s="26"/>
      <c r="C38" s="18" t="str">
        <f>"111/04/19"</f>
        <v>111/04/19</v>
      </c>
      <c r="D38" s="19" t="s">
        <v>65</v>
      </c>
      <c r="E38" s="29" t="s">
        <v>66</v>
      </c>
      <c r="F38" s="18">
        <v>500</v>
      </c>
      <c r="G38" s="18">
        <v>15</v>
      </c>
      <c r="H38"/>
    </row>
    <row r="39" spans="2:9">
      <c r="B39" s="26"/>
      <c r="C39" s="18" t="str">
        <f>"111/04/26"</f>
        <v>111/04/26</v>
      </c>
      <c r="D39" s="19" t="s">
        <v>67</v>
      </c>
      <c r="E39" t="s">
        <v>68</v>
      </c>
      <c r="F39" s="31">
        <v>1000</v>
      </c>
      <c r="G39" s="16">
        <v>15</v>
      </c>
      <c r="H39"/>
    </row>
    <row r="40" spans="2:9" ht="16.899999999999999" thickBot="1">
      <c r="B40" s="26"/>
      <c r="C40" s="19"/>
      <c r="D40" s="19"/>
      <c r="E40" s="35" t="s">
        <v>69</v>
      </c>
      <c r="F40" s="36">
        <f>SUM(F11:F39)</f>
        <v>30201</v>
      </c>
      <c r="G40" s="36">
        <f>SUM(G11:G39)</f>
        <v>460</v>
      </c>
    </row>
    <row r="41" spans="2:9" ht="16.899999999999999" thickTop="1">
      <c r="B41" s="26"/>
      <c r="C41" s="19"/>
      <c r="D41" s="19"/>
      <c r="E41" s="16" t="s">
        <v>70</v>
      </c>
      <c r="F41" s="31">
        <f>F40-G40</f>
        <v>29741</v>
      </c>
    </row>
    <row r="42" spans="2:9">
      <c r="C42" s="2" t="s">
        <v>71</v>
      </c>
      <c r="D42" s="2" t="s">
        <v>72</v>
      </c>
      <c r="F42" s="11" t="s">
        <v>73</v>
      </c>
    </row>
    <row r="43" spans="2:9" s="5" customFormat="1" ht="14.6" customHeight="1">
      <c r="D43" s="2"/>
    </row>
    <row r="44" spans="2:9">
      <c r="C44" s="22"/>
      <c r="D44" s="38"/>
      <c r="E44" s="17"/>
      <c r="F44" s="39"/>
      <c r="G44" s="17"/>
      <c r="H44" s="17"/>
      <c r="I44" s="17"/>
    </row>
    <row r="45" spans="2:9" ht="17.55" customHeight="1">
      <c r="B45" s="37" t="s">
        <v>74</v>
      </c>
      <c r="C45" s="38"/>
      <c r="D45" s="17"/>
      <c r="E45" s="39"/>
      <c r="F45" s="17"/>
      <c r="G45" s="17"/>
      <c r="H45" s="17"/>
      <c r="I45" s="17"/>
    </row>
    <row r="46" spans="2:9" ht="17.55" customHeight="1">
      <c r="B46" s="106" t="s">
        <v>75</v>
      </c>
      <c r="C46" s="107"/>
      <c r="D46" s="108" t="s">
        <v>76</v>
      </c>
      <c r="E46" s="108"/>
      <c r="F46" s="106"/>
      <c r="G46" s="109" t="s">
        <v>77</v>
      </c>
      <c r="H46" s="110"/>
      <c r="I46" s="17"/>
    </row>
    <row r="47" spans="2:9" ht="17.55" customHeight="1">
      <c r="B47" s="40" t="s">
        <v>78</v>
      </c>
      <c r="C47" s="41" t="s">
        <v>79</v>
      </c>
      <c r="D47" s="113" t="s">
        <v>78</v>
      </c>
      <c r="E47" s="108"/>
      <c r="F47" s="40" t="s">
        <v>79</v>
      </c>
      <c r="G47" s="111"/>
      <c r="H47" s="112"/>
      <c r="I47" s="17"/>
    </row>
    <row r="48" spans="2:9" ht="17.55" customHeight="1">
      <c r="B48" s="42" t="s">
        <v>80</v>
      </c>
      <c r="C48" s="43">
        <v>30200</v>
      </c>
      <c r="D48" s="44" t="s">
        <v>81</v>
      </c>
      <c r="E48" s="45"/>
      <c r="F48" s="46">
        <v>4000</v>
      </c>
      <c r="G48" s="47" t="s">
        <v>82</v>
      </c>
      <c r="H48" s="48"/>
      <c r="I48" s="17"/>
    </row>
    <row r="49" spans="2:9" ht="17.55" customHeight="1">
      <c r="B49" s="42" t="s">
        <v>83</v>
      </c>
      <c r="C49" s="43">
        <v>1</v>
      </c>
      <c r="D49" s="49" t="s">
        <v>84</v>
      </c>
      <c r="E49" s="50"/>
      <c r="F49" s="51">
        <v>460</v>
      </c>
      <c r="G49" s="52" t="s">
        <v>85</v>
      </c>
      <c r="H49" s="48"/>
      <c r="I49" s="17"/>
    </row>
    <row r="50" spans="2:9" ht="17.55" customHeight="1">
      <c r="B50" s="53"/>
      <c r="C50" s="54"/>
      <c r="D50" s="55" t="s">
        <v>86</v>
      </c>
      <c r="E50" s="56"/>
      <c r="F50" s="46">
        <v>26000</v>
      </c>
      <c r="G50" s="57" t="s">
        <v>87</v>
      </c>
      <c r="H50" s="48"/>
      <c r="I50" s="17"/>
    </row>
    <row r="51" spans="2:9" ht="17.55" customHeight="1">
      <c r="B51" s="58" t="s">
        <v>88</v>
      </c>
      <c r="C51" s="59">
        <f>SUM(C48:C50)</f>
        <v>30201</v>
      </c>
      <c r="D51" s="60" t="s">
        <v>88</v>
      </c>
      <c r="E51" s="61"/>
      <c r="F51" s="62">
        <f>SUM(F48:F50)</f>
        <v>30460</v>
      </c>
      <c r="G51" s="47"/>
      <c r="H51" s="48"/>
      <c r="I51" s="17"/>
    </row>
    <row r="52" spans="2:9" ht="17.55" customHeight="1">
      <c r="B52" s="63"/>
      <c r="C52" s="64"/>
      <c r="D52" s="65" t="s">
        <v>89</v>
      </c>
      <c r="E52" s="66"/>
      <c r="F52" s="67">
        <f>C51-F51</f>
        <v>-259</v>
      </c>
      <c r="G52" s="47" t="s">
        <v>90</v>
      </c>
      <c r="H52" s="48"/>
      <c r="I52" s="17"/>
    </row>
    <row r="53" spans="2:9" ht="17.55" customHeight="1" thickBot="1">
      <c r="B53" s="68" t="s">
        <v>91</v>
      </c>
      <c r="C53" s="69">
        <f>SUM(C51)</f>
        <v>30201</v>
      </c>
      <c r="D53" s="70" t="s">
        <v>91</v>
      </c>
      <c r="E53" s="71"/>
      <c r="F53" s="72">
        <f>SUM(F51:F52)</f>
        <v>30201</v>
      </c>
      <c r="G53" s="73"/>
      <c r="H53" s="74"/>
      <c r="I53" s="17"/>
    </row>
    <row r="54" spans="2:9" ht="16.899999999999999" thickTop="1">
      <c r="B54" s="75" t="s">
        <v>92</v>
      </c>
      <c r="C54" s="38"/>
      <c r="D54" s="17" t="s">
        <v>72</v>
      </c>
      <c r="E54" s="75"/>
      <c r="F54" s="75" t="s">
        <v>73</v>
      </c>
      <c r="G54" s="17"/>
      <c r="H54" s="17"/>
      <c r="I54" s="17"/>
    </row>
    <row r="55" spans="2:9">
      <c r="B55" s="22"/>
      <c r="C55" s="38"/>
      <c r="D55" s="17"/>
      <c r="E55" s="39"/>
      <c r="F55" s="17"/>
      <c r="G55" s="17"/>
      <c r="H55" s="17"/>
      <c r="I55" s="17"/>
    </row>
    <row r="56" spans="2:9">
      <c r="C56" s="22"/>
      <c r="D56" s="38"/>
      <c r="E56" s="17"/>
      <c r="F56" s="39"/>
      <c r="G56" s="17"/>
      <c r="H56" s="17"/>
      <c r="I56" s="17"/>
    </row>
    <row r="58" spans="2:9" ht="18.2">
      <c r="B58" s="76"/>
      <c r="C58" s="77"/>
      <c r="D58" s="94" t="s">
        <v>93</v>
      </c>
      <c r="E58" s="95"/>
      <c r="F58" s="95"/>
      <c r="G58" s="78"/>
    </row>
    <row r="59" spans="2:9" ht="18.8" customHeight="1">
      <c r="B59" s="96" t="s">
        <v>94</v>
      </c>
      <c r="C59" s="97" t="s">
        <v>95</v>
      </c>
      <c r="D59" s="99" t="s">
        <v>96</v>
      </c>
      <c r="E59" s="101" t="s">
        <v>219</v>
      </c>
      <c r="F59" s="79" t="s">
        <v>97</v>
      </c>
      <c r="G59" s="97" t="s">
        <v>12</v>
      </c>
    </row>
    <row r="60" spans="2:9" ht="18.8" customHeight="1">
      <c r="B60" s="96"/>
      <c r="C60" s="98"/>
      <c r="D60" s="100"/>
      <c r="E60" s="102"/>
      <c r="F60" s="80" t="s">
        <v>98</v>
      </c>
      <c r="G60" s="103"/>
    </row>
    <row r="61" spans="2:9" ht="18.8" customHeight="1">
      <c r="B61" s="81">
        <v>1</v>
      </c>
      <c r="C61" s="82" t="s">
        <v>99</v>
      </c>
      <c r="D61" s="83" t="s">
        <v>101</v>
      </c>
      <c r="E61" s="90" t="s">
        <v>102</v>
      </c>
      <c r="F61" s="84">
        <v>1</v>
      </c>
      <c r="G61" s="85">
        <v>400</v>
      </c>
    </row>
    <row r="62" spans="2:9" ht="18.8" customHeight="1">
      <c r="B62" s="81">
        <v>2</v>
      </c>
      <c r="C62" s="82" t="s">
        <v>99</v>
      </c>
      <c r="D62" s="83" t="s">
        <v>103</v>
      </c>
      <c r="E62" s="90" t="s">
        <v>102</v>
      </c>
      <c r="F62" s="84">
        <v>1</v>
      </c>
      <c r="G62" s="85">
        <v>400</v>
      </c>
    </row>
    <row r="63" spans="2:9" ht="18.8" customHeight="1">
      <c r="B63" s="81">
        <v>3</v>
      </c>
      <c r="C63" s="82" t="s">
        <v>99</v>
      </c>
      <c r="D63" s="83" t="s">
        <v>104</v>
      </c>
      <c r="E63" s="91" t="s">
        <v>105</v>
      </c>
      <c r="F63" s="84">
        <v>1</v>
      </c>
      <c r="G63" s="85">
        <v>400</v>
      </c>
    </row>
    <row r="64" spans="2:9" ht="18.8" customHeight="1">
      <c r="B64" s="81">
        <v>4</v>
      </c>
      <c r="C64" s="82" t="s">
        <v>99</v>
      </c>
      <c r="D64" s="83" t="s">
        <v>106</v>
      </c>
      <c r="E64" s="91" t="s">
        <v>107</v>
      </c>
      <c r="F64" s="84">
        <v>1</v>
      </c>
      <c r="G64" s="85">
        <v>400</v>
      </c>
    </row>
    <row r="65" spans="2:7" ht="18.8" customHeight="1">
      <c r="B65" s="81">
        <v>5</v>
      </c>
      <c r="C65" s="82" t="s">
        <v>99</v>
      </c>
      <c r="D65" s="83" t="s">
        <v>108</v>
      </c>
      <c r="E65" s="90" t="s">
        <v>109</v>
      </c>
      <c r="F65" s="84">
        <v>1</v>
      </c>
      <c r="G65" s="85">
        <v>400</v>
      </c>
    </row>
    <row r="66" spans="2:7" ht="18.8" customHeight="1">
      <c r="B66" s="81">
        <v>6</v>
      </c>
      <c r="C66" s="82" t="s">
        <v>99</v>
      </c>
      <c r="D66" s="83" t="s">
        <v>110</v>
      </c>
      <c r="E66" s="91" t="s">
        <v>111</v>
      </c>
      <c r="F66" s="84">
        <v>1</v>
      </c>
      <c r="G66" s="85">
        <v>400</v>
      </c>
    </row>
    <row r="67" spans="2:7" ht="18.8" customHeight="1">
      <c r="B67" s="81">
        <v>7</v>
      </c>
      <c r="C67" s="82" t="s">
        <v>99</v>
      </c>
      <c r="D67" s="83" t="s">
        <v>112</v>
      </c>
      <c r="E67" s="91" t="s">
        <v>107</v>
      </c>
      <c r="F67" s="84">
        <v>1</v>
      </c>
      <c r="G67" s="85">
        <v>400</v>
      </c>
    </row>
    <row r="68" spans="2:7" ht="18.8" customHeight="1">
      <c r="B68" s="81">
        <v>8</v>
      </c>
      <c r="C68" s="82" t="s">
        <v>99</v>
      </c>
      <c r="D68" s="83" t="s">
        <v>113</v>
      </c>
      <c r="E68" s="90" t="s">
        <v>102</v>
      </c>
      <c r="F68" s="84">
        <v>1</v>
      </c>
      <c r="G68" s="85">
        <v>400</v>
      </c>
    </row>
    <row r="69" spans="2:7" ht="18.8" customHeight="1">
      <c r="B69" s="81">
        <v>9</v>
      </c>
      <c r="C69" s="82" t="s">
        <v>99</v>
      </c>
      <c r="D69" s="83" t="s">
        <v>114</v>
      </c>
      <c r="E69" s="91" t="s">
        <v>102</v>
      </c>
      <c r="F69" s="84">
        <v>1</v>
      </c>
      <c r="G69" s="85">
        <v>400</v>
      </c>
    </row>
    <row r="70" spans="2:7" ht="18.8" customHeight="1">
      <c r="B70" s="81">
        <v>10</v>
      </c>
      <c r="C70" s="82" t="s">
        <v>99</v>
      </c>
      <c r="D70" s="83" t="s">
        <v>115</v>
      </c>
      <c r="E70" s="91" t="s">
        <v>116</v>
      </c>
      <c r="F70" s="84">
        <v>1</v>
      </c>
      <c r="G70" s="85">
        <v>400</v>
      </c>
    </row>
    <row r="71" spans="2:7" ht="18.8" customHeight="1">
      <c r="B71" s="81">
        <v>11</v>
      </c>
      <c r="C71" s="82" t="s">
        <v>99</v>
      </c>
      <c r="D71" s="83" t="s">
        <v>117</v>
      </c>
      <c r="E71" s="91" t="s">
        <v>118</v>
      </c>
      <c r="F71" s="84">
        <v>1</v>
      </c>
      <c r="G71" s="85">
        <v>400</v>
      </c>
    </row>
    <row r="72" spans="2:7" ht="18.8" customHeight="1">
      <c r="B72" s="81">
        <v>12</v>
      </c>
      <c r="C72" s="82" t="s">
        <v>99</v>
      </c>
      <c r="D72" s="83" t="s">
        <v>119</v>
      </c>
      <c r="E72" s="91" t="s">
        <v>105</v>
      </c>
      <c r="F72" s="84">
        <v>1</v>
      </c>
      <c r="G72" s="85">
        <v>400</v>
      </c>
    </row>
    <row r="73" spans="2:7" ht="18.8" customHeight="1">
      <c r="B73" s="81">
        <v>13</v>
      </c>
      <c r="C73" s="82" t="s">
        <v>99</v>
      </c>
      <c r="D73" s="83" t="s">
        <v>120</v>
      </c>
      <c r="E73" s="90" t="s">
        <v>102</v>
      </c>
      <c r="F73" s="84">
        <v>1</v>
      </c>
      <c r="G73" s="85">
        <v>400</v>
      </c>
    </row>
    <row r="74" spans="2:7" ht="18.8" customHeight="1">
      <c r="B74" s="81">
        <v>14</v>
      </c>
      <c r="C74" s="82" t="s">
        <v>99</v>
      </c>
      <c r="D74" s="83" t="s">
        <v>121</v>
      </c>
      <c r="E74" s="90" t="s">
        <v>109</v>
      </c>
      <c r="F74" s="84">
        <v>1</v>
      </c>
      <c r="G74" s="85">
        <v>400</v>
      </c>
    </row>
    <row r="75" spans="2:7" ht="18.8" customHeight="1">
      <c r="B75" s="81">
        <v>15</v>
      </c>
      <c r="C75" s="82" t="s">
        <v>99</v>
      </c>
      <c r="D75" s="83" t="s">
        <v>122</v>
      </c>
      <c r="E75" s="91" t="s">
        <v>123</v>
      </c>
      <c r="F75" s="84">
        <v>1</v>
      </c>
      <c r="G75" s="85">
        <v>400</v>
      </c>
    </row>
    <row r="76" spans="2:7" ht="18.8" customHeight="1">
      <c r="B76" s="81">
        <v>16</v>
      </c>
      <c r="C76" s="82" t="s">
        <v>99</v>
      </c>
      <c r="D76" s="83" t="s">
        <v>124</v>
      </c>
      <c r="E76" s="91" t="s">
        <v>125</v>
      </c>
      <c r="F76" s="84">
        <v>1</v>
      </c>
      <c r="G76" s="85">
        <v>400</v>
      </c>
    </row>
    <row r="77" spans="2:7" ht="18.8" customHeight="1">
      <c r="B77" s="81">
        <v>17</v>
      </c>
      <c r="C77" s="82" t="s">
        <v>99</v>
      </c>
      <c r="D77" s="83" t="s">
        <v>126</v>
      </c>
      <c r="E77" s="90" t="s">
        <v>102</v>
      </c>
      <c r="F77" s="84">
        <v>1</v>
      </c>
      <c r="G77" s="85">
        <v>400</v>
      </c>
    </row>
    <row r="78" spans="2:7" ht="18.8" customHeight="1">
      <c r="B78" s="81">
        <v>18</v>
      </c>
      <c r="C78" s="82" t="s">
        <v>99</v>
      </c>
      <c r="D78" s="83" t="s">
        <v>127</v>
      </c>
      <c r="E78" s="91" t="s">
        <v>128</v>
      </c>
      <c r="F78" s="84">
        <v>1</v>
      </c>
      <c r="G78" s="85">
        <v>400</v>
      </c>
    </row>
    <row r="79" spans="2:7" ht="18.8" customHeight="1">
      <c r="B79" s="81">
        <v>19</v>
      </c>
      <c r="C79" s="82" t="s">
        <v>99</v>
      </c>
      <c r="D79" s="83" t="s">
        <v>129</v>
      </c>
      <c r="E79" s="90" t="s">
        <v>102</v>
      </c>
      <c r="F79" s="84">
        <v>1</v>
      </c>
      <c r="G79" s="85">
        <v>400</v>
      </c>
    </row>
    <row r="80" spans="2:7" ht="18.8" customHeight="1">
      <c r="B80" s="81">
        <v>20</v>
      </c>
      <c r="C80" s="82" t="s">
        <v>99</v>
      </c>
      <c r="D80" s="83" t="s">
        <v>130</v>
      </c>
      <c r="E80" s="91" t="s">
        <v>131</v>
      </c>
      <c r="F80" s="84">
        <v>1</v>
      </c>
      <c r="G80" s="85">
        <v>400</v>
      </c>
    </row>
    <row r="81" spans="2:7" ht="18.8" customHeight="1">
      <c r="B81" s="81">
        <v>21</v>
      </c>
      <c r="C81" s="82" t="s">
        <v>99</v>
      </c>
      <c r="D81" s="81" t="s">
        <v>132</v>
      </c>
      <c r="E81" s="92" t="s">
        <v>133</v>
      </c>
      <c r="F81" s="84">
        <v>1</v>
      </c>
      <c r="G81" s="85">
        <v>400</v>
      </c>
    </row>
    <row r="82" spans="2:7" ht="18.8" customHeight="1">
      <c r="B82" s="81">
        <v>22</v>
      </c>
      <c r="C82" s="82" t="s">
        <v>99</v>
      </c>
      <c r="D82" s="81" t="s">
        <v>134</v>
      </c>
      <c r="E82" s="92" t="s">
        <v>135</v>
      </c>
      <c r="F82" s="84">
        <v>1</v>
      </c>
      <c r="G82" s="85">
        <v>400</v>
      </c>
    </row>
    <row r="83" spans="2:7" ht="18.8" customHeight="1">
      <c r="B83" s="81">
        <v>23</v>
      </c>
      <c r="C83" s="82" t="s">
        <v>99</v>
      </c>
      <c r="D83" s="81" t="s">
        <v>136</v>
      </c>
      <c r="E83" s="92" t="s">
        <v>137</v>
      </c>
      <c r="F83" s="84">
        <v>1</v>
      </c>
      <c r="G83" s="85">
        <v>400</v>
      </c>
    </row>
    <row r="84" spans="2:7" ht="18.8" customHeight="1">
      <c r="B84" s="81">
        <v>24</v>
      </c>
      <c r="C84" s="82" t="s">
        <v>99</v>
      </c>
      <c r="D84" s="81" t="s">
        <v>138</v>
      </c>
      <c r="E84" s="92" t="s">
        <v>139</v>
      </c>
      <c r="F84" s="84">
        <v>1</v>
      </c>
      <c r="G84" s="85">
        <v>400</v>
      </c>
    </row>
    <row r="85" spans="2:7" ht="18.8" customHeight="1">
      <c r="B85" s="81">
        <v>25</v>
      </c>
      <c r="C85" s="82" t="s">
        <v>99</v>
      </c>
      <c r="D85" s="81" t="s">
        <v>140</v>
      </c>
      <c r="E85" s="92" t="s">
        <v>141</v>
      </c>
      <c r="F85" s="84">
        <v>1</v>
      </c>
      <c r="G85" s="85">
        <v>400</v>
      </c>
    </row>
    <row r="86" spans="2:7" ht="18.8" customHeight="1">
      <c r="B86" s="81">
        <v>26</v>
      </c>
      <c r="C86" s="82" t="s">
        <v>99</v>
      </c>
      <c r="D86" s="81" t="s">
        <v>142</v>
      </c>
      <c r="E86" s="92" t="s">
        <v>143</v>
      </c>
      <c r="F86" s="84">
        <v>1</v>
      </c>
      <c r="G86" s="85">
        <v>400</v>
      </c>
    </row>
    <row r="87" spans="2:7" ht="18.8" customHeight="1">
      <c r="B87" s="81">
        <v>27</v>
      </c>
      <c r="C87" s="82" t="s">
        <v>99</v>
      </c>
      <c r="D87" s="81" t="s">
        <v>144</v>
      </c>
      <c r="E87" s="92" t="s">
        <v>145</v>
      </c>
      <c r="F87" s="84">
        <v>1</v>
      </c>
      <c r="G87" s="85">
        <v>400</v>
      </c>
    </row>
    <row r="88" spans="2:7" ht="18.8" customHeight="1">
      <c r="B88" s="81">
        <v>28</v>
      </c>
      <c r="C88" s="82" t="s">
        <v>99</v>
      </c>
      <c r="D88" s="81" t="s">
        <v>146</v>
      </c>
      <c r="E88" s="92" t="s">
        <v>147</v>
      </c>
      <c r="F88" s="84">
        <v>1</v>
      </c>
      <c r="G88" s="85">
        <v>400</v>
      </c>
    </row>
    <row r="89" spans="2:7" ht="18.8" customHeight="1">
      <c r="B89" s="81">
        <v>29</v>
      </c>
      <c r="C89" s="82" t="s">
        <v>99</v>
      </c>
      <c r="D89" s="81" t="s">
        <v>148</v>
      </c>
      <c r="E89" s="92" t="s">
        <v>149</v>
      </c>
      <c r="F89" s="84">
        <v>1</v>
      </c>
      <c r="G89" s="85">
        <v>400</v>
      </c>
    </row>
    <row r="90" spans="2:7" ht="18.8" customHeight="1">
      <c r="B90" s="81">
        <v>30</v>
      </c>
      <c r="C90" s="82" t="s">
        <v>99</v>
      </c>
      <c r="D90" s="81" t="s">
        <v>150</v>
      </c>
      <c r="E90" s="92" t="s">
        <v>151</v>
      </c>
      <c r="F90" s="84">
        <v>1</v>
      </c>
      <c r="G90" s="85">
        <v>400</v>
      </c>
    </row>
    <row r="91" spans="2:7" ht="18.8" customHeight="1">
      <c r="B91" s="81">
        <v>31</v>
      </c>
      <c r="C91" s="82" t="s">
        <v>99</v>
      </c>
      <c r="D91" s="81" t="s">
        <v>152</v>
      </c>
      <c r="E91" s="92" t="s">
        <v>153</v>
      </c>
      <c r="F91" s="84">
        <v>1</v>
      </c>
      <c r="G91" s="85">
        <v>400</v>
      </c>
    </row>
    <row r="92" spans="2:7" ht="18.8" customHeight="1">
      <c r="B92" s="81">
        <v>32</v>
      </c>
      <c r="C92" s="82" t="s">
        <v>99</v>
      </c>
      <c r="D92" s="81" t="s">
        <v>154</v>
      </c>
      <c r="E92" s="92" t="s">
        <v>145</v>
      </c>
      <c r="F92" s="84">
        <v>1</v>
      </c>
      <c r="G92" s="85">
        <v>400</v>
      </c>
    </row>
    <row r="93" spans="2:7" ht="18.8" customHeight="1">
      <c r="B93" s="81">
        <v>33</v>
      </c>
      <c r="C93" s="82" t="s">
        <v>99</v>
      </c>
      <c r="D93" s="81" t="s">
        <v>155</v>
      </c>
      <c r="E93" s="92" t="s">
        <v>156</v>
      </c>
      <c r="F93" s="84">
        <v>1</v>
      </c>
      <c r="G93" s="85">
        <v>400</v>
      </c>
    </row>
    <row r="94" spans="2:7" ht="18.8" customHeight="1">
      <c r="B94" s="81">
        <v>34</v>
      </c>
      <c r="C94" s="82" t="s">
        <v>99</v>
      </c>
      <c r="D94" s="81" t="s">
        <v>157</v>
      </c>
      <c r="E94" s="92" t="s">
        <v>158</v>
      </c>
      <c r="F94" s="84">
        <v>1</v>
      </c>
      <c r="G94" s="85">
        <v>400</v>
      </c>
    </row>
    <row r="95" spans="2:7" ht="18.8" customHeight="1">
      <c r="B95" s="81">
        <v>35</v>
      </c>
      <c r="C95" s="82" t="s">
        <v>99</v>
      </c>
      <c r="D95" s="81" t="s">
        <v>159</v>
      </c>
      <c r="E95" s="92" t="s">
        <v>160</v>
      </c>
      <c r="F95" s="84">
        <v>1</v>
      </c>
      <c r="G95" s="85">
        <v>400</v>
      </c>
    </row>
    <row r="96" spans="2:7" ht="18.8" customHeight="1">
      <c r="B96" s="81">
        <v>36</v>
      </c>
      <c r="C96" s="82" t="s">
        <v>99</v>
      </c>
      <c r="D96" s="81" t="s">
        <v>161</v>
      </c>
      <c r="E96" s="92" t="s">
        <v>162</v>
      </c>
      <c r="F96" s="84">
        <v>1</v>
      </c>
      <c r="G96" s="85">
        <v>400</v>
      </c>
    </row>
    <row r="97" spans="2:7" ht="18.8" customHeight="1">
      <c r="B97" s="81">
        <v>37</v>
      </c>
      <c r="C97" s="82" t="s">
        <v>99</v>
      </c>
      <c r="D97" s="81" t="s">
        <v>163</v>
      </c>
      <c r="E97" s="92" t="s">
        <v>164</v>
      </c>
      <c r="F97" s="84">
        <v>1</v>
      </c>
      <c r="G97" s="85">
        <v>400</v>
      </c>
    </row>
    <row r="98" spans="2:7" ht="18.8" customHeight="1">
      <c r="B98" s="81">
        <v>38</v>
      </c>
      <c r="C98" s="82" t="s">
        <v>99</v>
      </c>
      <c r="D98" s="81" t="s">
        <v>165</v>
      </c>
      <c r="E98" s="92" t="s">
        <v>166</v>
      </c>
      <c r="F98" s="84">
        <v>1</v>
      </c>
      <c r="G98" s="85">
        <v>400</v>
      </c>
    </row>
    <row r="99" spans="2:7" ht="18.8" customHeight="1">
      <c r="B99" s="81">
        <v>39</v>
      </c>
      <c r="C99" s="82" t="s">
        <v>99</v>
      </c>
      <c r="D99" s="81" t="s">
        <v>167</v>
      </c>
      <c r="E99" s="92" t="s">
        <v>168</v>
      </c>
      <c r="F99" s="84">
        <v>1</v>
      </c>
      <c r="G99" s="85">
        <v>400</v>
      </c>
    </row>
    <row r="100" spans="2:7" ht="18.8" customHeight="1">
      <c r="B100" s="81">
        <v>40</v>
      </c>
      <c r="C100" s="82" t="s">
        <v>99</v>
      </c>
      <c r="D100" s="81" t="s">
        <v>169</v>
      </c>
      <c r="E100" s="92" t="s">
        <v>170</v>
      </c>
      <c r="F100" s="84">
        <v>1</v>
      </c>
      <c r="G100" s="85">
        <v>400</v>
      </c>
    </row>
    <row r="101" spans="2:7" ht="18.8" customHeight="1">
      <c r="B101" s="81">
        <v>41</v>
      </c>
      <c r="C101" s="82" t="s">
        <v>99</v>
      </c>
      <c r="D101" s="81" t="s">
        <v>171</v>
      </c>
      <c r="E101" s="92" t="s">
        <v>172</v>
      </c>
      <c r="F101" s="84">
        <v>1</v>
      </c>
      <c r="G101" s="85">
        <v>400</v>
      </c>
    </row>
    <row r="102" spans="2:7" ht="18.8" customHeight="1">
      <c r="B102" s="81">
        <v>42</v>
      </c>
      <c r="C102" s="82" t="s">
        <v>99</v>
      </c>
      <c r="D102" s="81" t="s">
        <v>173</v>
      </c>
      <c r="E102" s="92" t="s">
        <v>174</v>
      </c>
      <c r="F102" s="84">
        <v>1</v>
      </c>
      <c r="G102" s="85">
        <v>400</v>
      </c>
    </row>
    <row r="103" spans="2:7" ht="18.8" customHeight="1">
      <c r="B103" s="81">
        <v>43</v>
      </c>
      <c r="C103" s="82" t="s">
        <v>99</v>
      </c>
      <c r="D103" s="81" t="s">
        <v>175</v>
      </c>
      <c r="E103" s="92" t="s">
        <v>176</v>
      </c>
      <c r="F103" s="84">
        <v>1</v>
      </c>
      <c r="G103" s="85">
        <v>400</v>
      </c>
    </row>
    <row r="104" spans="2:7" ht="18.8" customHeight="1">
      <c r="B104" s="81">
        <v>44</v>
      </c>
      <c r="C104" s="82" t="s">
        <v>99</v>
      </c>
      <c r="D104" s="81" t="s">
        <v>177</v>
      </c>
      <c r="E104" s="92" t="s">
        <v>178</v>
      </c>
      <c r="F104" s="84">
        <v>1</v>
      </c>
      <c r="G104" s="85">
        <v>400</v>
      </c>
    </row>
    <row r="105" spans="2:7" ht="18.8" customHeight="1">
      <c r="B105" s="81">
        <v>45</v>
      </c>
      <c r="C105" s="82" t="s">
        <v>99</v>
      </c>
      <c r="D105" s="81" t="s">
        <v>179</v>
      </c>
      <c r="E105" s="92" t="s">
        <v>180</v>
      </c>
      <c r="F105" s="84">
        <v>1</v>
      </c>
      <c r="G105" s="85">
        <v>400</v>
      </c>
    </row>
    <row r="106" spans="2:7" ht="18.8" customHeight="1">
      <c r="B106" s="81">
        <v>46</v>
      </c>
      <c r="C106" s="82" t="s">
        <v>99</v>
      </c>
      <c r="D106" s="81" t="s">
        <v>181</v>
      </c>
      <c r="E106" s="92" t="s">
        <v>182</v>
      </c>
      <c r="F106" s="84">
        <v>1</v>
      </c>
      <c r="G106" s="85">
        <v>400</v>
      </c>
    </row>
    <row r="107" spans="2:7" ht="18.8" customHeight="1">
      <c r="B107" s="81">
        <v>47</v>
      </c>
      <c r="C107" s="82" t="s">
        <v>99</v>
      </c>
      <c r="D107" s="81" t="s">
        <v>183</v>
      </c>
      <c r="E107" s="92" t="s">
        <v>184</v>
      </c>
      <c r="F107" s="84">
        <v>1</v>
      </c>
      <c r="G107" s="85">
        <v>400</v>
      </c>
    </row>
    <row r="108" spans="2:7" ht="18.8" customHeight="1">
      <c r="B108" s="81">
        <v>48</v>
      </c>
      <c r="C108" s="82" t="s">
        <v>99</v>
      </c>
      <c r="D108" s="81" t="s">
        <v>185</v>
      </c>
      <c r="E108" s="92" t="s">
        <v>186</v>
      </c>
      <c r="F108" s="84">
        <v>1</v>
      </c>
      <c r="G108" s="85">
        <v>400</v>
      </c>
    </row>
    <row r="109" spans="2:7" ht="18.8" customHeight="1">
      <c r="B109" s="81">
        <v>49</v>
      </c>
      <c r="C109" s="82" t="s">
        <v>99</v>
      </c>
      <c r="D109" s="81" t="s">
        <v>187</v>
      </c>
      <c r="E109" s="92" t="s">
        <v>188</v>
      </c>
      <c r="F109" s="84">
        <v>1</v>
      </c>
      <c r="G109" s="85">
        <v>400</v>
      </c>
    </row>
    <row r="110" spans="2:7" ht="18.8" customHeight="1">
      <c r="B110" s="81">
        <v>50</v>
      </c>
      <c r="C110" s="82" t="s">
        <v>99</v>
      </c>
      <c r="D110" s="81" t="s">
        <v>189</v>
      </c>
      <c r="E110" s="92" t="s">
        <v>190</v>
      </c>
      <c r="F110" s="84">
        <v>1</v>
      </c>
      <c r="G110" s="85">
        <v>400</v>
      </c>
    </row>
    <row r="111" spans="2:7" ht="18.8" customHeight="1">
      <c r="B111" s="81">
        <v>51</v>
      </c>
      <c r="C111" s="82" t="s">
        <v>99</v>
      </c>
      <c r="D111" s="86" t="s">
        <v>191</v>
      </c>
      <c r="E111" s="93" t="s">
        <v>192</v>
      </c>
      <c r="F111" s="84">
        <v>1</v>
      </c>
      <c r="G111" s="85">
        <v>400</v>
      </c>
    </row>
    <row r="112" spans="2:7" ht="18.8" customHeight="1">
      <c r="B112" s="81">
        <v>52</v>
      </c>
      <c r="C112" s="82" t="s">
        <v>99</v>
      </c>
      <c r="D112" s="86" t="s">
        <v>193</v>
      </c>
      <c r="E112" s="93" t="s">
        <v>194</v>
      </c>
      <c r="F112" s="84">
        <v>1</v>
      </c>
      <c r="G112" s="85">
        <v>400</v>
      </c>
    </row>
    <row r="113" spans="2:7" ht="18.8" customHeight="1">
      <c r="B113" s="81">
        <v>53</v>
      </c>
      <c r="C113" s="82" t="s">
        <v>99</v>
      </c>
      <c r="D113" s="86" t="s">
        <v>195</v>
      </c>
      <c r="E113" s="93" t="s">
        <v>196</v>
      </c>
      <c r="F113" s="84">
        <v>1</v>
      </c>
      <c r="G113" s="85">
        <v>400</v>
      </c>
    </row>
    <row r="114" spans="2:7" ht="18.8" customHeight="1">
      <c r="B114" s="81">
        <v>54</v>
      </c>
      <c r="C114" s="82" t="s">
        <v>99</v>
      </c>
      <c r="D114" s="86" t="s">
        <v>197</v>
      </c>
      <c r="E114" s="93" t="s">
        <v>198</v>
      </c>
      <c r="F114" s="84">
        <v>1</v>
      </c>
      <c r="G114" s="85">
        <v>400</v>
      </c>
    </row>
    <row r="115" spans="2:7" ht="18.8" customHeight="1">
      <c r="B115" s="81">
        <v>55</v>
      </c>
      <c r="C115" s="82" t="s">
        <v>99</v>
      </c>
      <c r="D115" s="86" t="s">
        <v>199</v>
      </c>
      <c r="E115" s="93" t="s">
        <v>198</v>
      </c>
      <c r="F115" s="84">
        <v>1</v>
      </c>
      <c r="G115" s="85">
        <v>400</v>
      </c>
    </row>
    <row r="116" spans="2:7" ht="18.8" customHeight="1">
      <c r="B116" s="81">
        <v>56</v>
      </c>
      <c r="C116" s="82" t="s">
        <v>99</v>
      </c>
      <c r="D116" s="86" t="s">
        <v>200</v>
      </c>
      <c r="E116" s="93" t="s">
        <v>198</v>
      </c>
      <c r="F116" s="84">
        <v>1</v>
      </c>
      <c r="G116" s="85">
        <v>400</v>
      </c>
    </row>
    <row r="117" spans="2:7" ht="18.8" customHeight="1">
      <c r="B117" s="81">
        <v>57</v>
      </c>
      <c r="C117" s="82" t="s">
        <v>99</v>
      </c>
      <c r="D117" s="86" t="s">
        <v>201</v>
      </c>
      <c r="E117" s="93" t="s">
        <v>202</v>
      </c>
      <c r="F117" s="84">
        <v>1</v>
      </c>
      <c r="G117" s="85">
        <v>400</v>
      </c>
    </row>
    <row r="118" spans="2:7" ht="18.8" customHeight="1">
      <c r="B118" s="81">
        <v>58</v>
      </c>
      <c r="C118" s="82" t="s">
        <v>99</v>
      </c>
      <c r="D118" s="86" t="s">
        <v>203</v>
      </c>
      <c r="E118" s="93" t="s">
        <v>204</v>
      </c>
      <c r="F118" s="84">
        <v>1</v>
      </c>
      <c r="G118" s="85">
        <v>400</v>
      </c>
    </row>
    <row r="119" spans="2:7" ht="18.8" customHeight="1">
      <c r="B119" s="81">
        <v>59</v>
      </c>
      <c r="C119" s="82" t="s">
        <v>99</v>
      </c>
      <c r="D119" s="86" t="s">
        <v>205</v>
      </c>
      <c r="E119" s="93" t="s">
        <v>206</v>
      </c>
      <c r="F119" s="84">
        <v>1</v>
      </c>
      <c r="G119" s="85">
        <v>400</v>
      </c>
    </row>
    <row r="120" spans="2:7" ht="18.8" customHeight="1">
      <c r="B120" s="81">
        <v>60</v>
      </c>
      <c r="C120" s="82" t="s">
        <v>99</v>
      </c>
      <c r="D120" s="86" t="s">
        <v>207</v>
      </c>
      <c r="E120" s="93" t="s">
        <v>208</v>
      </c>
      <c r="F120" s="84">
        <v>1</v>
      </c>
      <c r="G120" s="85">
        <v>400</v>
      </c>
    </row>
    <row r="121" spans="2:7" ht="18.8" customHeight="1">
      <c r="B121" s="81">
        <v>61</v>
      </c>
      <c r="C121" s="82" t="s">
        <v>99</v>
      </c>
      <c r="D121" s="86" t="s">
        <v>209</v>
      </c>
      <c r="E121" s="93" t="s">
        <v>210</v>
      </c>
      <c r="F121" s="84">
        <v>1</v>
      </c>
      <c r="G121" s="85">
        <v>400</v>
      </c>
    </row>
    <row r="122" spans="2:7" ht="18.8" customHeight="1">
      <c r="B122" s="81">
        <v>62</v>
      </c>
      <c r="C122" s="82" t="s">
        <v>99</v>
      </c>
      <c r="D122" s="86" t="s">
        <v>211</v>
      </c>
      <c r="E122" s="93" t="s">
        <v>212</v>
      </c>
      <c r="F122" s="84">
        <v>1</v>
      </c>
      <c r="G122" s="85">
        <v>400</v>
      </c>
    </row>
    <row r="123" spans="2:7" ht="18.8" customHeight="1">
      <c r="B123" s="81">
        <v>63</v>
      </c>
      <c r="C123" s="82" t="s">
        <v>99</v>
      </c>
      <c r="D123" s="86" t="s">
        <v>213</v>
      </c>
      <c r="E123" s="93" t="s">
        <v>214</v>
      </c>
      <c r="F123" s="84">
        <v>1</v>
      </c>
      <c r="G123" s="85">
        <v>400</v>
      </c>
    </row>
    <row r="124" spans="2:7" ht="18.8" customHeight="1">
      <c r="B124" s="81">
        <v>64</v>
      </c>
      <c r="C124" s="82" t="s">
        <v>99</v>
      </c>
      <c r="D124" s="86" t="s">
        <v>215</v>
      </c>
      <c r="E124" s="93" t="s">
        <v>216</v>
      </c>
      <c r="F124" s="84">
        <v>1</v>
      </c>
      <c r="G124" s="85">
        <v>400</v>
      </c>
    </row>
    <row r="125" spans="2:7" ht="18.8" customHeight="1">
      <c r="B125" s="81">
        <v>65</v>
      </c>
      <c r="C125" s="82" t="s">
        <v>99</v>
      </c>
      <c r="D125" s="86" t="s">
        <v>217</v>
      </c>
      <c r="E125" s="93" t="s">
        <v>218</v>
      </c>
      <c r="F125" s="84">
        <v>1</v>
      </c>
      <c r="G125" s="85">
        <v>400</v>
      </c>
    </row>
    <row r="126" spans="2:7" ht="18.8" customHeight="1" thickBot="1">
      <c r="E126" s="89" t="s">
        <v>100</v>
      </c>
      <c r="F126" s="87">
        <f>SUM(F61:F125)</f>
        <v>65</v>
      </c>
      <c r="G126" s="88">
        <f>SUM(G61:G125)</f>
        <v>26000</v>
      </c>
    </row>
    <row r="127" spans="2:7" ht="16.899999999999999" thickTop="1"/>
  </sheetData>
  <mergeCells count="12">
    <mergeCell ref="G59:G60"/>
    <mergeCell ref="B2:F2"/>
    <mergeCell ref="C9:F9"/>
    <mergeCell ref="B46:C46"/>
    <mergeCell ref="D46:F46"/>
    <mergeCell ref="G46:H47"/>
    <mergeCell ref="D47:E47"/>
    <mergeCell ref="D58:F58"/>
    <mergeCell ref="B59:B60"/>
    <mergeCell ref="C59:C60"/>
    <mergeCell ref="D59:D60"/>
    <mergeCell ref="E59:E60"/>
  </mergeCells>
  <phoneticPr fontId="4" type="noConversion"/>
  <pageMargins left="0.11811023622047245" right="0" top="0.15748031496062992" bottom="0.35433070866141736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110.6-111.5勸募收支-公告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</dc:creator>
  <cp:lastModifiedBy>Chang</cp:lastModifiedBy>
  <cp:lastPrinted>2022-06-30T03:25:44Z</cp:lastPrinted>
  <dcterms:created xsi:type="dcterms:W3CDTF">2022-06-30T01:54:54Z</dcterms:created>
  <dcterms:modified xsi:type="dcterms:W3CDTF">2022-06-30T05:33:29Z</dcterms:modified>
</cp:coreProperties>
</file>