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1" yWindow="351" windowWidth="19697" windowHeight="8077"/>
  </bookViews>
  <sheets>
    <sheet name="112.3-113.2勸募收支-公告" sheetId="2" r:id="rId1"/>
  </sheets>
  <calcPr calcId="144525"/>
</workbook>
</file>

<file path=xl/calcChain.xml><?xml version="1.0" encoding="utf-8"?>
<calcChain xmlns="http://schemas.openxmlformats.org/spreadsheetml/2006/main">
  <c r="H248" i="2" l="1"/>
  <c r="G248" i="2"/>
  <c r="F57" i="2" l="1"/>
  <c r="C57" i="2"/>
  <c r="C59" i="2" s="1"/>
  <c r="G46" i="2"/>
  <c r="F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F47" i="2" l="1"/>
  <c r="F58" i="2"/>
  <c r="F59" i="2" s="1"/>
</calcChain>
</file>

<file path=xl/sharedStrings.xml><?xml version="1.0" encoding="utf-8"?>
<sst xmlns="http://schemas.openxmlformats.org/spreadsheetml/2006/main" count="670" uniqueCount="460">
  <si>
    <t xml:space="preserve">                                                               捐贈人捐贈資料</t>
    <phoneticPr fontId="5" type="noConversion"/>
  </si>
  <si>
    <t>1、活動名稱：「萬丈光盲－白手杖募集活動」</t>
    <phoneticPr fontId="5" type="noConversion"/>
  </si>
  <si>
    <t>2、目地：白手杖為盲人辨識障礙、行走階梯及定向行動訓練最主要之輔助器具，募集白手杖</t>
    <phoneticPr fontId="5" type="noConversion"/>
  </si>
  <si>
    <t xml:space="preserve">                  ，免費贈送經濟環境不佳的視障者，提供視障者一個獨立、基本的行動能力輔助。</t>
    <phoneticPr fontId="5" type="noConversion"/>
  </si>
  <si>
    <t xml:space="preserve"> </t>
    <phoneticPr fontId="5" type="noConversion"/>
  </si>
  <si>
    <t>淨額</t>
    <phoneticPr fontId="4" type="noConversion"/>
  </si>
  <si>
    <t>會計</t>
  </si>
  <si>
    <t>製表</t>
  </si>
  <si>
    <t>本會自行吸收</t>
  </si>
  <si>
    <t>合        計</t>
    <phoneticPr fontId="5" type="noConversion"/>
  </si>
  <si>
    <t xml:space="preserve">理事長                          </t>
    <phoneticPr fontId="5" type="noConversion"/>
  </si>
  <si>
    <t>白手杖</t>
  </si>
  <si>
    <t>4、勸募核准：中市社團字第1120001034號，「萬丈光盲－白手杖募集活動」</t>
    <phoneticPr fontId="5" type="noConversion"/>
  </si>
  <si>
    <t>3、活動期間：112年3月1日至113年2月28日</t>
    <phoneticPr fontId="5" type="noConversion"/>
  </si>
  <si>
    <t>112.03.01～113.02.28 捐贈芳名錄</t>
    <phoneticPr fontId="5" type="noConversion"/>
  </si>
  <si>
    <t>日期</t>
    <phoneticPr fontId="5" type="noConversion"/>
  </si>
  <si>
    <t>收據編號</t>
    <phoneticPr fontId="5" type="noConversion"/>
  </si>
  <si>
    <t>捐款人</t>
    <phoneticPr fontId="5" type="noConversion"/>
  </si>
  <si>
    <t>金額</t>
    <phoneticPr fontId="5" type="noConversion"/>
  </si>
  <si>
    <t>手續費</t>
    <phoneticPr fontId="4" type="noConversion"/>
  </si>
  <si>
    <t>盲協募112001</t>
    <phoneticPr fontId="4" type="noConversion"/>
  </si>
  <si>
    <t>盲協募112002</t>
    <phoneticPr fontId="4" type="noConversion"/>
  </si>
  <si>
    <t>盲協募112003</t>
  </si>
  <si>
    <t>盲協募112004</t>
  </si>
  <si>
    <t>盲協募112005</t>
  </si>
  <si>
    <t>盲協募112006</t>
  </si>
  <si>
    <t>盲協募112007</t>
  </si>
  <si>
    <t>盲協募112008</t>
  </si>
  <si>
    <t>盲協募112009</t>
  </si>
  <si>
    <t>盲協募112010</t>
  </si>
  <si>
    <t>盲協募112011</t>
  </si>
  <si>
    <t>盲協募112012</t>
  </si>
  <si>
    <t>盲協募112013</t>
  </si>
  <si>
    <t>盲協募112014</t>
    <phoneticPr fontId="4" type="noConversion"/>
  </si>
  <si>
    <t>盲協募112015</t>
    <phoneticPr fontId="4" type="noConversion"/>
  </si>
  <si>
    <t>盲協募112016</t>
  </si>
  <si>
    <t>盲協募112017</t>
  </si>
  <si>
    <t>盲協募112018</t>
  </si>
  <si>
    <t>曾先生</t>
    <phoneticPr fontId="4" type="noConversion"/>
  </si>
  <si>
    <t>盲協募112019</t>
  </si>
  <si>
    <t>盲協募112020</t>
  </si>
  <si>
    <t>盲協募112021</t>
  </si>
  <si>
    <t>盲協募112022</t>
    <phoneticPr fontId="4" type="noConversion"/>
  </si>
  <si>
    <t>利息</t>
    <phoneticPr fontId="4" type="noConversion"/>
  </si>
  <si>
    <t>盲協募112023</t>
    <phoneticPr fontId="4" type="noConversion"/>
  </si>
  <si>
    <t>盲協募112024</t>
    <phoneticPr fontId="4" type="noConversion"/>
  </si>
  <si>
    <t>盲協募112025</t>
  </si>
  <si>
    <t>盲協募112026</t>
  </si>
  <si>
    <t>盲協募112027</t>
  </si>
  <si>
    <t>盲協募112028</t>
  </si>
  <si>
    <t>盲協募112029</t>
  </si>
  <si>
    <t>盲協募112030</t>
  </si>
  <si>
    <t>盲協募112031</t>
  </si>
  <si>
    <t>利息收入</t>
    <phoneticPr fontId="4" type="noConversion"/>
  </si>
  <si>
    <t>盲協募112032</t>
    <phoneticPr fontId="4" type="noConversion"/>
  </si>
  <si>
    <t>盲協募112033</t>
    <phoneticPr fontId="4" type="noConversion"/>
  </si>
  <si>
    <t>盲協募112034</t>
    <phoneticPr fontId="4" type="noConversion"/>
  </si>
  <si>
    <t>合計</t>
    <phoneticPr fontId="5" type="noConversion"/>
  </si>
  <si>
    <t>112.03.01～113.02.28</t>
    <phoneticPr fontId="4" type="noConversion"/>
  </si>
  <si>
    <t>收     入</t>
    <phoneticPr fontId="5" type="noConversion"/>
  </si>
  <si>
    <t>支     出</t>
    <phoneticPr fontId="5" type="noConversion"/>
  </si>
  <si>
    <t>備         註</t>
    <phoneticPr fontId="5" type="noConversion"/>
  </si>
  <si>
    <t>科        目</t>
    <phoneticPr fontId="5" type="noConversion"/>
  </si>
  <si>
    <t>金  額</t>
    <phoneticPr fontId="5" type="noConversion"/>
  </si>
  <si>
    <t>募款所得</t>
    <phoneticPr fontId="5" type="noConversion"/>
  </si>
  <si>
    <t>印刷費</t>
    <phoneticPr fontId="4" type="noConversion"/>
  </si>
  <si>
    <t>文宣 3000份*4元</t>
    <phoneticPr fontId="4" type="noConversion"/>
  </si>
  <si>
    <t>利息收入</t>
    <phoneticPr fontId="5" type="noConversion"/>
  </si>
  <si>
    <t>郵局匯入款手續費</t>
    <phoneticPr fontId="4" type="noConversion"/>
  </si>
  <si>
    <t>郵局必要手續費</t>
    <phoneticPr fontId="5" type="noConversion"/>
  </si>
  <si>
    <t>白手杖更替支出</t>
    <phoneticPr fontId="4" type="noConversion"/>
  </si>
  <si>
    <t>180支*500元</t>
    <phoneticPr fontId="5" type="noConversion"/>
  </si>
  <si>
    <t xml:space="preserve">小        計 </t>
    <phoneticPr fontId="5" type="noConversion"/>
  </si>
  <si>
    <t>(收入－支出) 差額</t>
    <phoneticPr fontId="5" type="noConversion"/>
  </si>
  <si>
    <t>合        計</t>
    <phoneticPr fontId="5" type="noConversion"/>
  </si>
  <si>
    <t>白手杖支出簽領名冊</t>
    <phoneticPr fontId="5" type="noConversion"/>
  </si>
  <si>
    <t>No</t>
    <phoneticPr fontId="5" type="noConversion"/>
  </si>
  <si>
    <t>年月日</t>
    <phoneticPr fontId="5" type="noConversion"/>
  </si>
  <si>
    <t>姓  名</t>
    <phoneticPr fontId="5" type="noConversion"/>
  </si>
  <si>
    <t>地     址</t>
    <phoneticPr fontId="4" type="noConversion"/>
  </si>
  <si>
    <t>數量(支)</t>
    <phoneticPr fontId="5" type="noConversion"/>
  </si>
  <si>
    <t>113.02.06</t>
    <phoneticPr fontId="4" type="noConversion"/>
  </si>
  <si>
    <t>113.02.15</t>
    <phoneticPr fontId="5" type="noConversion"/>
  </si>
  <si>
    <t>113.02.17</t>
    <phoneticPr fontId="4" type="noConversion"/>
  </si>
  <si>
    <t>113.02.20</t>
    <phoneticPr fontId="4" type="noConversion"/>
  </si>
  <si>
    <t>113.02.21</t>
    <phoneticPr fontId="4" type="noConversion"/>
  </si>
  <si>
    <t>桃園市桃園區峨眉四街</t>
    <phoneticPr fontId="4" type="noConversion"/>
  </si>
  <si>
    <t>桃園市桃園區建國路</t>
    <phoneticPr fontId="5" type="noConversion"/>
  </si>
  <si>
    <t>桃園市桃園區大同路</t>
    <phoneticPr fontId="5" type="noConversion"/>
  </si>
  <si>
    <t>桃園市中壢區中正路</t>
    <phoneticPr fontId="4" type="noConversion"/>
  </si>
  <si>
    <t>桃園市桃園區大業路</t>
    <phoneticPr fontId="4" type="noConversion"/>
  </si>
  <si>
    <t>桃園市桃園區中山北路</t>
    <phoneticPr fontId="5" type="noConversion"/>
  </si>
  <si>
    <t>桃園市中壢區自忠二街</t>
    <phoneticPr fontId="5" type="noConversion"/>
  </si>
  <si>
    <t>桃園市中壢區興仁路</t>
    <phoneticPr fontId="4" type="noConversion"/>
  </si>
  <si>
    <t>桃園市桃園區民族路</t>
    <phoneticPr fontId="5" type="noConversion"/>
  </si>
  <si>
    <t>桃園市桃園區國際路</t>
    <phoneticPr fontId="5" type="noConversion"/>
  </si>
  <si>
    <t>桃園市桃園區青田街</t>
    <phoneticPr fontId="5" type="noConversion"/>
  </si>
  <si>
    <t>桃園市桃園區中山路</t>
    <phoneticPr fontId="5" type="noConversion"/>
  </si>
  <si>
    <t>桃園市桃園區蓮埔街</t>
    <phoneticPr fontId="5" type="noConversion"/>
  </si>
  <si>
    <t>桃園市平鎮區振興路</t>
    <phoneticPr fontId="4" type="noConversion"/>
  </si>
  <si>
    <t>桃園市平鎮區平安南街</t>
    <phoneticPr fontId="5" type="noConversion"/>
  </si>
  <si>
    <t>桃園市中壢區中華路</t>
    <phoneticPr fontId="4" type="noConversion"/>
  </si>
  <si>
    <t>嘉義縣番路鄉民和村</t>
    <phoneticPr fontId="4" type="noConversion"/>
  </si>
  <si>
    <t>嘉義縣梅山鄉南興街</t>
    <phoneticPr fontId="4" type="noConversion"/>
  </si>
  <si>
    <t>嘉義縣水上鄉塗溝村</t>
    <phoneticPr fontId="4" type="noConversion"/>
  </si>
  <si>
    <t>嘉義縣水上鄉寬士村</t>
    <phoneticPr fontId="4" type="noConversion"/>
  </si>
  <si>
    <t>嘉義縣朴子市大鄉里</t>
    <phoneticPr fontId="4" type="noConversion"/>
  </si>
  <si>
    <t>嘉義縣六腳鄉蘇厝村</t>
    <phoneticPr fontId="4" type="noConversion"/>
  </si>
  <si>
    <t>嘉義縣六腳鄉豐美村</t>
    <phoneticPr fontId="4" type="noConversion"/>
  </si>
  <si>
    <t>嘉義縣民雄鄉豐收村</t>
    <phoneticPr fontId="4" type="noConversion"/>
  </si>
  <si>
    <t>嘉義縣民雄鄉平和村</t>
    <phoneticPr fontId="4" type="noConversion"/>
  </si>
  <si>
    <t>嘉義縣溪口鄉柴林村</t>
    <phoneticPr fontId="4" type="noConversion"/>
  </si>
  <si>
    <t>嘉義縣太保市東勢里</t>
    <phoneticPr fontId="4" type="noConversion"/>
  </si>
  <si>
    <t>嘉義縣大林鎮溝背里</t>
    <phoneticPr fontId="4" type="noConversion"/>
  </si>
  <si>
    <t>嘉義縣新港鄉潭大村</t>
    <phoneticPr fontId="4" type="noConversion"/>
  </si>
  <si>
    <t>嘉義縣新港鄉菜公村</t>
    <phoneticPr fontId="4" type="noConversion"/>
  </si>
  <si>
    <t>嘉義縣朴子市溪口里</t>
    <phoneticPr fontId="4" type="noConversion"/>
  </si>
  <si>
    <t>嘉義縣太保市北新里</t>
    <phoneticPr fontId="4" type="noConversion"/>
  </si>
  <si>
    <t>苗栗縣苗栗市嘉盛里</t>
    <phoneticPr fontId="4" type="noConversion"/>
  </si>
  <si>
    <t>苗栗縣苗栗市嘉新里</t>
    <phoneticPr fontId="4" type="noConversion"/>
  </si>
  <si>
    <t>苗栗縣苑裡鎮中正里</t>
    <phoneticPr fontId="4" type="noConversion"/>
  </si>
  <si>
    <t>苗栗縣苗栗市維祥里</t>
    <phoneticPr fontId="4" type="noConversion"/>
  </si>
  <si>
    <t>苗栗縣苗栗市維新里</t>
    <phoneticPr fontId="4" type="noConversion"/>
  </si>
  <si>
    <t>苗栗縣苗栗市文聖里</t>
    <phoneticPr fontId="4" type="noConversion"/>
  </si>
  <si>
    <t>苗栗縣苗栗市福安里安泰</t>
    <phoneticPr fontId="4" type="noConversion"/>
  </si>
  <si>
    <t>苗栗縣苗栗市福安里</t>
    <phoneticPr fontId="4" type="noConversion"/>
  </si>
  <si>
    <t>苗栗縣苗栗市玉清里</t>
    <phoneticPr fontId="4" type="noConversion"/>
  </si>
  <si>
    <t>苗栗縣苗栗市新東街</t>
    <phoneticPr fontId="4" type="noConversion"/>
  </si>
  <si>
    <t>苗栗縣苗栗市中山路</t>
    <phoneticPr fontId="4" type="noConversion"/>
  </si>
  <si>
    <t>苗栗縣竹南鎮延平路</t>
    <phoneticPr fontId="4" type="noConversion"/>
  </si>
  <si>
    <t>苗栗縣頭份市福德街</t>
    <phoneticPr fontId="4" type="noConversion"/>
  </si>
  <si>
    <t>苗栗縣苗栗市自治路</t>
    <phoneticPr fontId="4" type="noConversion"/>
  </si>
  <si>
    <t>苗栗縣頭份市中興路</t>
    <phoneticPr fontId="4" type="noConversion"/>
  </si>
  <si>
    <t>基隆市仁愛區龍安街</t>
    <phoneticPr fontId="4" type="noConversion"/>
  </si>
  <si>
    <t>基隆市信義區信二路</t>
    <phoneticPr fontId="4" type="noConversion"/>
  </si>
  <si>
    <t>基隆市仁愛區南新街</t>
    <phoneticPr fontId="4" type="noConversion"/>
  </si>
  <si>
    <t>基隆市仁愛區延平街</t>
    <phoneticPr fontId="4" type="noConversion"/>
  </si>
  <si>
    <t>基隆市信義區培德路</t>
    <phoneticPr fontId="4" type="noConversion"/>
  </si>
  <si>
    <t>苗栗縣竹南鎮勤富街</t>
    <phoneticPr fontId="4" type="noConversion"/>
  </si>
  <si>
    <t>基隆市中山區協和街</t>
    <phoneticPr fontId="4" type="noConversion"/>
  </si>
  <si>
    <t>基隆市中山區文化路</t>
    <phoneticPr fontId="4" type="noConversion"/>
  </si>
  <si>
    <t>基隆市中山區湖海路</t>
    <phoneticPr fontId="4" type="noConversion"/>
  </si>
  <si>
    <t>基隆市中山區中和路</t>
    <phoneticPr fontId="4" type="noConversion"/>
  </si>
  <si>
    <t>基隆市中山區中山一路</t>
    <phoneticPr fontId="4" type="noConversion"/>
  </si>
  <si>
    <t>基隆市中山區中山二路</t>
    <phoneticPr fontId="4" type="noConversion"/>
  </si>
  <si>
    <t>基隆市中正區新豐街</t>
    <phoneticPr fontId="4" type="noConversion"/>
  </si>
  <si>
    <t>基隆市中正區中船路</t>
    <phoneticPr fontId="4" type="noConversion"/>
  </si>
  <si>
    <t>基隆市中正區新豐街</t>
    <phoneticPr fontId="4" type="noConversion"/>
  </si>
  <si>
    <t>基隆市中正區豐稔街</t>
    <phoneticPr fontId="4" type="noConversion"/>
  </si>
  <si>
    <t>基隆市安樂區基金一路</t>
    <phoneticPr fontId="4" type="noConversion"/>
  </si>
  <si>
    <t>基隆市七堵區六堵工建路</t>
    <phoneticPr fontId="4" type="noConversion"/>
  </si>
  <si>
    <t>新北市三重區明志街</t>
    <phoneticPr fontId="4" type="noConversion"/>
  </si>
  <si>
    <t>新北市三重區永德街</t>
    <phoneticPr fontId="4" type="noConversion"/>
  </si>
  <si>
    <t>新北市中和區景安路</t>
    <phoneticPr fontId="4" type="noConversion"/>
  </si>
  <si>
    <t>新北市蘆洲區復興路</t>
    <phoneticPr fontId="4" type="noConversion"/>
  </si>
  <si>
    <t>新北市板橋區觀光街</t>
    <phoneticPr fontId="4" type="noConversion"/>
  </si>
  <si>
    <t>新北市三峽區溪東路</t>
    <phoneticPr fontId="4" type="noConversion"/>
  </si>
  <si>
    <t>新北市中和區景新街</t>
    <phoneticPr fontId="4" type="noConversion"/>
  </si>
  <si>
    <t>新北市新莊區自立街</t>
    <phoneticPr fontId="4" type="noConversion"/>
  </si>
  <si>
    <t>新北市五股區五福路</t>
    <phoneticPr fontId="4" type="noConversion"/>
  </si>
  <si>
    <t>新北市林口區麗園二街</t>
    <phoneticPr fontId="4" type="noConversion"/>
  </si>
  <si>
    <t>新北市五股區御成路</t>
    <phoneticPr fontId="4" type="noConversion"/>
  </si>
  <si>
    <t>新北市新莊區民安西路</t>
    <phoneticPr fontId="4" type="noConversion"/>
  </si>
  <si>
    <t>新北市中和區民德路</t>
    <phoneticPr fontId="5" type="noConversion"/>
  </si>
  <si>
    <t>新北市板橋區三民路一段</t>
    <phoneticPr fontId="4" type="noConversion"/>
  </si>
  <si>
    <t>新北市三重區中正南路</t>
    <phoneticPr fontId="4" type="noConversion"/>
  </si>
  <si>
    <t>新北市永和區中正路</t>
    <phoneticPr fontId="5" type="noConversion"/>
  </si>
  <si>
    <t>新北市萬里區忠四街</t>
    <phoneticPr fontId="5" type="noConversion"/>
  </si>
  <si>
    <t>新北市中和區景平路</t>
    <phoneticPr fontId="5" type="noConversion"/>
  </si>
  <si>
    <t>花蓮縣瑞穗鄉國光南路</t>
    <phoneticPr fontId="4" type="noConversion"/>
  </si>
  <si>
    <t>花蓮市國民七街</t>
    <phoneticPr fontId="4" type="noConversion"/>
  </si>
  <si>
    <t>花蓮市國民九街</t>
    <phoneticPr fontId="4" type="noConversion"/>
  </si>
  <si>
    <t>花蓮市中福路</t>
    <phoneticPr fontId="4" type="noConversion"/>
  </si>
  <si>
    <t>花蓮市廣東街</t>
    <phoneticPr fontId="4" type="noConversion"/>
  </si>
  <si>
    <t>花蓮市建國路</t>
    <phoneticPr fontId="4" type="noConversion"/>
  </si>
  <si>
    <t>花蓮縣新城鄉嘉里一路</t>
    <phoneticPr fontId="4" type="noConversion"/>
  </si>
  <si>
    <t>花蓮縣秀林鄉民治路</t>
    <phoneticPr fontId="4" type="noConversion"/>
  </si>
  <si>
    <t>花蓮市吉安鄉華工六路</t>
    <phoneticPr fontId="4" type="noConversion"/>
  </si>
  <si>
    <t>花蓮縣新城鄉康樂路</t>
    <phoneticPr fontId="4" type="noConversion"/>
  </si>
  <si>
    <t>花蓮市國興六街</t>
    <phoneticPr fontId="4" type="noConversion"/>
  </si>
  <si>
    <t>雲林縣西螺鎮中山路</t>
    <phoneticPr fontId="4" type="noConversion"/>
  </si>
  <si>
    <t>雲林縣西螺鎮中正路</t>
    <phoneticPr fontId="4" type="noConversion"/>
  </si>
  <si>
    <t>雲林縣土庫鎮里崙內路</t>
    <phoneticPr fontId="4" type="noConversion"/>
  </si>
  <si>
    <t>雲林縣台西鄉萬興路</t>
    <phoneticPr fontId="4" type="noConversion"/>
  </si>
  <si>
    <t>雲林縣台西鄉海產路</t>
    <phoneticPr fontId="4" type="noConversion"/>
  </si>
  <si>
    <t>雲林縣台西鄉溝南路</t>
    <phoneticPr fontId="4" type="noConversion"/>
  </si>
  <si>
    <t>雲林縣麥寮鄉後安路</t>
    <phoneticPr fontId="4" type="noConversion"/>
  </si>
  <si>
    <t>雲林縣麥寮鄉鎮安路</t>
    <phoneticPr fontId="4" type="noConversion"/>
  </si>
  <si>
    <t>雲林縣台西鄉仁愛路</t>
    <phoneticPr fontId="4" type="noConversion"/>
  </si>
  <si>
    <t>雲林縣台西鄉信義路</t>
    <phoneticPr fontId="4" type="noConversion"/>
  </si>
  <si>
    <t>花蓮市建和街</t>
    <phoneticPr fontId="4" type="noConversion"/>
  </si>
  <si>
    <t>新北市五股區成泰路三段</t>
    <phoneticPr fontId="4" type="noConversion"/>
  </si>
  <si>
    <t>新北市三重區三和路三段</t>
    <phoneticPr fontId="4" type="noConversion"/>
  </si>
  <si>
    <t>基隆市安樂區安樂路二段</t>
    <phoneticPr fontId="4" type="noConversion"/>
  </si>
  <si>
    <t>嘉義縣民雄鄉光明一街</t>
    <phoneticPr fontId="4" type="noConversion"/>
  </si>
  <si>
    <t>嘉義縣朴子市開元路</t>
    <phoneticPr fontId="4" type="noConversion"/>
  </si>
  <si>
    <t>113.02.21</t>
    <phoneticPr fontId="4" type="noConversion"/>
  </si>
  <si>
    <t>嘉義縣東石鄉西崙村</t>
    <phoneticPr fontId="4" type="noConversion"/>
  </si>
  <si>
    <t>嘉義縣東石鄉鰲鼓村</t>
    <phoneticPr fontId="4" type="noConversion"/>
  </si>
  <si>
    <t>113.02.21</t>
    <phoneticPr fontId="4" type="noConversion"/>
  </si>
  <si>
    <t>新竹市東區東明街</t>
    <phoneticPr fontId="4" type="noConversion"/>
  </si>
  <si>
    <t>新竹市東區食品路</t>
    <phoneticPr fontId="4" type="noConversion"/>
  </si>
  <si>
    <t>新竹市北區光華二街</t>
    <phoneticPr fontId="4" type="noConversion"/>
  </si>
  <si>
    <t>新竹市香山區長興街</t>
    <phoneticPr fontId="4" type="noConversion"/>
  </si>
  <si>
    <t>新竹市東區南大路</t>
    <phoneticPr fontId="4" type="noConversion"/>
  </si>
  <si>
    <t>新竹市東區自由路</t>
    <phoneticPr fontId="4" type="noConversion"/>
  </si>
  <si>
    <t>新竹市北區和平路</t>
    <phoneticPr fontId="4" type="noConversion"/>
  </si>
  <si>
    <t>新竹市北區延平路一段</t>
    <phoneticPr fontId="4" type="noConversion"/>
  </si>
  <si>
    <t>新竹市東區光復路一段</t>
    <phoneticPr fontId="4" type="noConversion"/>
  </si>
  <si>
    <t>新竹縣北埔鄉埔心街</t>
    <phoneticPr fontId="4" type="noConversion"/>
  </si>
  <si>
    <t>新竹市香山區牛埔北路</t>
    <phoneticPr fontId="4" type="noConversion"/>
  </si>
  <si>
    <t>新竹市東區振興路</t>
    <phoneticPr fontId="4" type="noConversion"/>
  </si>
  <si>
    <t>新竹市東區金城一路</t>
    <phoneticPr fontId="4" type="noConversion"/>
  </si>
  <si>
    <t>新竹市東區中央路</t>
    <phoneticPr fontId="4" type="noConversion"/>
  </si>
  <si>
    <t>新竹市北區成德路</t>
    <phoneticPr fontId="4" type="noConversion"/>
  </si>
  <si>
    <t>新竹縣竹北市民生街</t>
    <phoneticPr fontId="4" type="noConversion"/>
  </si>
  <si>
    <t>新竹縣竹北市光明一路</t>
    <phoneticPr fontId="4" type="noConversion"/>
  </si>
  <si>
    <t>新竹縣竹北市鳳岡路三段</t>
    <phoneticPr fontId="4" type="noConversion"/>
  </si>
  <si>
    <t>新竹縣湖口鄉中正路一段</t>
    <phoneticPr fontId="4" type="noConversion"/>
  </si>
  <si>
    <t>新竹縣湖口鄉光復東路</t>
    <phoneticPr fontId="4" type="noConversion"/>
  </si>
  <si>
    <t>新竹縣湖口鄉德興路</t>
    <phoneticPr fontId="4" type="noConversion"/>
  </si>
  <si>
    <t>新竹縣湖口鄉吉祥街</t>
    <phoneticPr fontId="4" type="noConversion"/>
  </si>
  <si>
    <t>新竹縣新豐鄉坡頭村</t>
    <phoneticPr fontId="4" type="noConversion"/>
  </si>
  <si>
    <t>新竹縣新豐鄉瑞興村崁頭</t>
    <phoneticPr fontId="4" type="noConversion"/>
  </si>
  <si>
    <t>新竹縣新豐鄉建興路一段</t>
    <phoneticPr fontId="4" type="noConversion"/>
  </si>
  <si>
    <t>新竹縣新豐鄉中崙村中崙</t>
    <phoneticPr fontId="4" type="noConversion"/>
  </si>
  <si>
    <t>新竹縣新埔鎮田新路</t>
    <phoneticPr fontId="4" type="noConversion"/>
  </si>
  <si>
    <t>新竹縣新埔鎮犁頭山段</t>
    <phoneticPr fontId="4" type="noConversion"/>
  </si>
  <si>
    <t>新竹縣關西鎮東山里湖肚</t>
    <phoneticPr fontId="4" type="noConversion"/>
  </si>
  <si>
    <t>新竹縣北埔鄉中山路</t>
    <phoneticPr fontId="4" type="noConversion"/>
  </si>
  <si>
    <t>新竹縣橫山鄉橫山村</t>
    <phoneticPr fontId="4" type="noConversion"/>
  </si>
  <si>
    <t>新竹縣湖口鄉天津三街</t>
    <phoneticPr fontId="4" type="noConversion"/>
  </si>
  <si>
    <t>新竹縣湖口鄉鳳凰二街</t>
    <phoneticPr fontId="4" type="noConversion"/>
  </si>
  <si>
    <t>新竹縣湖口鄉大勇路</t>
    <phoneticPr fontId="4" type="noConversion"/>
  </si>
  <si>
    <t>雲林縣元長鄉下寮村下寮</t>
    <phoneticPr fontId="4" type="noConversion"/>
  </si>
  <si>
    <t>花蓮縣吉安鄉南海四街</t>
    <phoneticPr fontId="4" type="noConversion"/>
  </si>
  <si>
    <t>花蓮縣鳳林鎮信義路</t>
    <phoneticPr fontId="4" type="noConversion"/>
  </si>
  <si>
    <t>花蓮市國民九街</t>
    <phoneticPr fontId="4" type="noConversion"/>
  </si>
  <si>
    <t>花蓮縣玉里鎮樂合里新民</t>
    <phoneticPr fontId="4" type="noConversion"/>
  </si>
  <si>
    <t>花蓮市中美三街</t>
    <phoneticPr fontId="4" type="noConversion"/>
  </si>
  <si>
    <t>總  合  計</t>
    <phoneticPr fontId="4" type="noConversion"/>
  </si>
  <si>
    <t>桃園市蘆竹區南竹路五段</t>
    <phoneticPr fontId="5" type="noConversion"/>
  </si>
  <si>
    <t>桃園市桃園區國強十一街</t>
    <phoneticPr fontId="5" type="noConversion"/>
  </si>
  <si>
    <t>桃園市中壢區榮安十五街</t>
    <phoneticPr fontId="5" type="noConversion"/>
  </si>
  <si>
    <t>楊○輝</t>
    <phoneticPr fontId="4" type="noConversion"/>
  </si>
  <si>
    <t>朱陳○宏</t>
    <phoneticPr fontId="4" type="noConversion"/>
  </si>
  <si>
    <t>楊○正</t>
    <phoneticPr fontId="4" type="noConversion"/>
  </si>
  <si>
    <t>蔡○松</t>
    <phoneticPr fontId="4" type="noConversion"/>
  </si>
  <si>
    <t>謝○洲</t>
    <phoneticPr fontId="4" type="noConversion"/>
  </si>
  <si>
    <t>黃○榮</t>
    <phoneticPr fontId="4" type="noConversion"/>
  </si>
  <si>
    <t>呂○霞</t>
    <phoneticPr fontId="4" type="noConversion"/>
  </si>
  <si>
    <t>謝○明</t>
    <phoneticPr fontId="4" type="noConversion"/>
  </si>
  <si>
    <t>沙○廷</t>
    <phoneticPr fontId="4" type="noConversion"/>
  </si>
  <si>
    <t>張○玉</t>
    <phoneticPr fontId="4" type="noConversion"/>
  </si>
  <si>
    <t>陳○名</t>
    <phoneticPr fontId="4" type="noConversion"/>
  </si>
  <si>
    <t>許○琴</t>
    <phoneticPr fontId="4" type="noConversion"/>
  </si>
  <si>
    <t>劉○達</t>
    <phoneticPr fontId="4" type="noConversion"/>
  </si>
  <si>
    <t>林○圳</t>
    <phoneticPr fontId="4" type="noConversion"/>
  </si>
  <si>
    <t>蘇○懷</t>
    <phoneticPr fontId="4" type="noConversion"/>
  </si>
  <si>
    <t>林○容</t>
    <phoneticPr fontId="4" type="noConversion"/>
  </si>
  <si>
    <t>賴○裕</t>
    <phoneticPr fontId="4" type="noConversion"/>
  </si>
  <si>
    <t>陳○開</t>
    <phoneticPr fontId="4" type="noConversion"/>
  </si>
  <si>
    <t>鄭○彤</t>
    <phoneticPr fontId="4" type="noConversion"/>
  </si>
  <si>
    <t>陳○麟</t>
    <phoneticPr fontId="4" type="noConversion"/>
  </si>
  <si>
    <t>沈○堂</t>
    <phoneticPr fontId="4" type="noConversion"/>
  </si>
  <si>
    <t>黃○榮</t>
    <phoneticPr fontId="4" type="noConversion"/>
  </si>
  <si>
    <t>羅○宏</t>
    <phoneticPr fontId="4" type="noConversion"/>
  </si>
  <si>
    <t>林○玲</t>
    <phoneticPr fontId="4" type="noConversion"/>
  </si>
  <si>
    <t>曾○清</t>
    <phoneticPr fontId="4" type="noConversion"/>
  </si>
  <si>
    <t>涂侯○香</t>
    <phoneticPr fontId="4" type="noConversion"/>
  </si>
  <si>
    <t>陳○村</t>
    <phoneticPr fontId="4" type="noConversion"/>
  </si>
  <si>
    <t>黃○財</t>
    <phoneticPr fontId="4" type="noConversion"/>
  </si>
  <si>
    <t>蘇○訓</t>
    <phoneticPr fontId="4" type="noConversion"/>
  </si>
  <si>
    <t>黃○發</t>
    <phoneticPr fontId="4" type="noConversion"/>
  </si>
  <si>
    <t>張○柑</t>
    <phoneticPr fontId="4" type="noConversion"/>
  </si>
  <si>
    <t>許○枝</t>
    <phoneticPr fontId="4" type="noConversion"/>
  </si>
  <si>
    <t>蒯○平</t>
    <phoneticPr fontId="4" type="noConversion"/>
  </si>
  <si>
    <t>游○敏</t>
    <phoneticPr fontId="4" type="noConversion"/>
  </si>
  <si>
    <t>羅○月</t>
    <phoneticPr fontId="4" type="noConversion"/>
  </si>
  <si>
    <t>鄭○雪</t>
    <phoneticPr fontId="4" type="noConversion"/>
  </si>
  <si>
    <t>魏○炎</t>
    <phoneticPr fontId="4" type="noConversion"/>
  </si>
  <si>
    <t>翁○照</t>
    <phoneticPr fontId="4" type="noConversion"/>
  </si>
  <si>
    <t>侯○青</t>
    <phoneticPr fontId="4" type="noConversion"/>
  </si>
  <si>
    <t>王○珠</t>
    <phoneticPr fontId="4" type="noConversion"/>
  </si>
  <si>
    <t>劉○慈</t>
    <phoneticPr fontId="4" type="noConversion"/>
  </si>
  <si>
    <t>彭○慧</t>
    <phoneticPr fontId="4" type="noConversion"/>
  </si>
  <si>
    <t>林○龍</t>
    <phoneticPr fontId="4" type="noConversion"/>
  </si>
  <si>
    <t>徐○瑤</t>
    <phoneticPr fontId="4" type="noConversion"/>
  </si>
  <si>
    <t>藍○梅</t>
    <phoneticPr fontId="4" type="noConversion"/>
  </si>
  <si>
    <t>余○美</t>
    <phoneticPr fontId="4" type="noConversion"/>
  </si>
  <si>
    <t>徐○弘</t>
    <phoneticPr fontId="4" type="noConversion"/>
  </si>
  <si>
    <t>裴○柑</t>
    <phoneticPr fontId="4" type="noConversion"/>
  </si>
  <si>
    <t>許○雲</t>
    <phoneticPr fontId="4" type="noConversion"/>
  </si>
  <si>
    <t>朱○貞</t>
    <phoneticPr fontId="4" type="noConversion"/>
  </si>
  <si>
    <t>鄭○浪</t>
    <phoneticPr fontId="4" type="noConversion"/>
  </si>
  <si>
    <t>管郭○照</t>
    <phoneticPr fontId="4" type="noConversion"/>
  </si>
  <si>
    <t>黃謝○英</t>
    <phoneticPr fontId="4" type="noConversion"/>
  </si>
  <si>
    <t>何○媛</t>
    <phoneticPr fontId="4" type="noConversion"/>
  </si>
  <si>
    <t>張○富</t>
    <phoneticPr fontId="4" type="noConversion"/>
  </si>
  <si>
    <t>古○棋</t>
    <phoneticPr fontId="4" type="noConversion"/>
  </si>
  <si>
    <t>林○瑀</t>
    <phoneticPr fontId="4" type="noConversion"/>
  </si>
  <si>
    <t>蕭○懋</t>
    <phoneticPr fontId="4" type="noConversion"/>
  </si>
  <si>
    <t>李○瑩</t>
    <phoneticPr fontId="4" type="noConversion"/>
  </si>
  <si>
    <t>丁○芙</t>
    <phoneticPr fontId="4" type="noConversion"/>
  </si>
  <si>
    <t>陳○明</t>
    <phoneticPr fontId="4" type="noConversion"/>
  </si>
  <si>
    <t>王○熙</t>
    <phoneticPr fontId="4" type="noConversion"/>
  </si>
  <si>
    <t>藍郭○珍</t>
    <phoneticPr fontId="4" type="noConversion"/>
  </si>
  <si>
    <t>蔡○明</t>
    <phoneticPr fontId="4" type="noConversion"/>
  </si>
  <si>
    <t>余○旺</t>
    <phoneticPr fontId="4" type="noConversion"/>
  </si>
  <si>
    <t>林○雪</t>
    <phoneticPr fontId="4" type="noConversion"/>
  </si>
  <si>
    <t>劉○銘</t>
    <phoneticPr fontId="4" type="noConversion"/>
  </si>
  <si>
    <t>釋迦○江</t>
    <phoneticPr fontId="4" type="noConversion"/>
  </si>
  <si>
    <t>廖○暉</t>
    <phoneticPr fontId="4" type="noConversion"/>
  </si>
  <si>
    <t>黃○在</t>
    <phoneticPr fontId="4" type="noConversion"/>
  </si>
  <si>
    <t>陳○檾</t>
    <phoneticPr fontId="4" type="noConversion"/>
  </si>
  <si>
    <t>劉○任</t>
    <phoneticPr fontId="4" type="noConversion"/>
  </si>
  <si>
    <t>陳○榮</t>
    <phoneticPr fontId="4" type="noConversion"/>
  </si>
  <si>
    <t>金○平</t>
    <phoneticPr fontId="4" type="noConversion"/>
  </si>
  <si>
    <t>徐○元</t>
    <phoneticPr fontId="4" type="noConversion"/>
  </si>
  <si>
    <t>周○國</t>
    <phoneticPr fontId="4" type="noConversion"/>
  </si>
  <si>
    <t>洪○文</t>
    <phoneticPr fontId="4" type="noConversion"/>
  </si>
  <si>
    <t>黃○丁</t>
    <phoneticPr fontId="4" type="noConversion"/>
  </si>
  <si>
    <t>林○榮</t>
    <phoneticPr fontId="4" type="noConversion"/>
  </si>
  <si>
    <t>陳○賢</t>
    <phoneticPr fontId="4" type="noConversion"/>
  </si>
  <si>
    <t>詹○如</t>
    <phoneticPr fontId="4" type="noConversion"/>
  </si>
  <si>
    <t>黃○瑩</t>
    <phoneticPr fontId="4" type="noConversion"/>
  </si>
  <si>
    <t>張○龍</t>
    <phoneticPr fontId="4" type="noConversion"/>
  </si>
  <si>
    <t>曾○彥</t>
    <phoneticPr fontId="4" type="noConversion"/>
  </si>
  <si>
    <t>王○文</t>
    <phoneticPr fontId="4" type="noConversion"/>
  </si>
  <si>
    <t>詹○丞</t>
    <phoneticPr fontId="4" type="noConversion"/>
  </si>
  <si>
    <t>楊○添</t>
    <phoneticPr fontId="4" type="noConversion"/>
  </si>
  <si>
    <t>李○華</t>
    <phoneticPr fontId="4" type="noConversion"/>
  </si>
  <si>
    <t>陳○慧</t>
    <phoneticPr fontId="4" type="noConversion"/>
  </si>
  <si>
    <t>曾○淇</t>
    <phoneticPr fontId="4" type="noConversion"/>
  </si>
  <si>
    <t>劉○芸</t>
    <phoneticPr fontId="4" type="noConversion"/>
  </si>
  <si>
    <t>蕭○祥</t>
    <phoneticPr fontId="4" type="noConversion"/>
  </si>
  <si>
    <t>吳○杰</t>
    <phoneticPr fontId="4" type="noConversion"/>
  </si>
  <si>
    <t>歐○山</t>
    <phoneticPr fontId="4" type="noConversion"/>
  </si>
  <si>
    <t>林○旺</t>
    <phoneticPr fontId="4" type="noConversion"/>
  </si>
  <si>
    <t>李○燈</t>
    <phoneticPr fontId="4" type="noConversion"/>
  </si>
  <si>
    <t>呂○慶</t>
    <phoneticPr fontId="4" type="noConversion"/>
  </si>
  <si>
    <t>馮○燕</t>
    <phoneticPr fontId="4" type="noConversion"/>
  </si>
  <si>
    <t>林○義</t>
    <phoneticPr fontId="4" type="noConversion"/>
  </si>
  <si>
    <t>曾○德</t>
    <phoneticPr fontId="4" type="noConversion"/>
  </si>
  <si>
    <t>李○雄</t>
    <phoneticPr fontId="4" type="noConversion"/>
  </si>
  <si>
    <t>楊○雄</t>
    <phoneticPr fontId="4" type="noConversion"/>
  </si>
  <si>
    <t>方○來</t>
    <phoneticPr fontId="4" type="noConversion"/>
  </si>
  <si>
    <t>林○春</t>
    <phoneticPr fontId="4" type="noConversion"/>
  </si>
  <si>
    <t>陳○玲</t>
    <phoneticPr fontId="4" type="noConversion"/>
  </si>
  <si>
    <t>謝○華</t>
    <phoneticPr fontId="4" type="noConversion"/>
  </si>
  <si>
    <t>翟吳○利</t>
    <phoneticPr fontId="4" type="noConversion"/>
  </si>
  <si>
    <t>葉○绮</t>
    <phoneticPr fontId="4" type="noConversion"/>
  </si>
  <si>
    <t>蘇○梅</t>
    <phoneticPr fontId="4" type="noConversion"/>
  </si>
  <si>
    <t>林○嬌</t>
    <phoneticPr fontId="4" type="noConversion"/>
  </si>
  <si>
    <t>洪○榕</t>
    <phoneticPr fontId="4" type="noConversion"/>
  </si>
  <si>
    <t>許○如</t>
    <phoneticPr fontId="4" type="noConversion"/>
  </si>
  <si>
    <t>張○龍</t>
    <phoneticPr fontId="4" type="noConversion"/>
  </si>
  <si>
    <t>謝○木</t>
    <phoneticPr fontId="4" type="noConversion"/>
  </si>
  <si>
    <t>陳○融</t>
    <phoneticPr fontId="4" type="noConversion"/>
  </si>
  <si>
    <t>楊○記</t>
    <phoneticPr fontId="4" type="noConversion"/>
  </si>
  <si>
    <t>郭○哲</t>
    <phoneticPr fontId="4" type="noConversion"/>
  </si>
  <si>
    <t>林○英</t>
    <phoneticPr fontId="4" type="noConversion"/>
  </si>
  <si>
    <t>陳○珍</t>
    <phoneticPr fontId="4" type="noConversion"/>
  </si>
  <si>
    <t>李○毅</t>
    <phoneticPr fontId="4" type="noConversion"/>
  </si>
  <si>
    <t>李○婷</t>
    <phoneticPr fontId="4" type="noConversion"/>
  </si>
  <si>
    <t>吳○策</t>
    <phoneticPr fontId="4" type="noConversion"/>
  </si>
  <si>
    <t>鍾○絹</t>
    <phoneticPr fontId="4" type="noConversion"/>
  </si>
  <si>
    <t>廖○糸</t>
    <phoneticPr fontId="4" type="noConversion"/>
  </si>
  <si>
    <t>吳○林</t>
    <phoneticPr fontId="4" type="noConversion"/>
  </si>
  <si>
    <t>李○歐</t>
    <phoneticPr fontId="4" type="noConversion"/>
  </si>
  <si>
    <t>林○里</t>
    <phoneticPr fontId="4" type="noConversion"/>
  </si>
  <si>
    <t>林○約</t>
    <phoneticPr fontId="4" type="noConversion"/>
  </si>
  <si>
    <t>林○陣</t>
    <phoneticPr fontId="4" type="noConversion"/>
  </si>
  <si>
    <t>林○玉</t>
    <phoneticPr fontId="4" type="noConversion"/>
  </si>
  <si>
    <t>丁○田</t>
    <phoneticPr fontId="4" type="noConversion"/>
  </si>
  <si>
    <t>林○笑</t>
    <phoneticPr fontId="4" type="noConversion"/>
  </si>
  <si>
    <t>姚○笑</t>
    <phoneticPr fontId="4" type="noConversion"/>
  </si>
  <si>
    <t>林○蘭</t>
    <phoneticPr fontId="4" type="noConversion"/>
  </si>
  <si>
    <t>林李○代</t>
    <phoneticPr fontId="4" type="noConversion"/>
  </si>
  <si>
    <t>林○郎</t>
    <phoneticPr fontId="4" type="noConversion"/>
  </si>
  <si>
    <t>高○國</t>
    <phoneticPr fontId="4" type="noConversion"/>
  </si>
  <si>
    <t>方○江</t>
    <phoneticPr fontId="4" type="noConversion"/>
  </si>
  <si>
    <t>張○惠</t>
    <phoneticPr fontId="4" type="noConversion"/>
  </si>
  <si>
    <t>黃○化</t>
    <phoneticPr fontId="4" type="noConversion"/>
  </si>
  <si>
    <t>邱○明</t>
    <phoneticPr fontId="4" type="noConversion"/>
  </si>
  <si>
    <t>李○發</t>
    <phoneticPr fontId="4" type="noConversion"/>
  </si>
  <si>
    <t>黃○琪</t>
    <phoneticPr fontId="4" type="noConversion"/>
  </si>
  <si>
    <t>鄭○男</t>
    <phoneticPr fontId="4" type="noConversion"/>
  </si>
  <si>
    <t>林○德</t>
    <phoneticPr fontId="4" type="noConversion"/>
  </si>
  <si>
    <t>朱○娟</t>
    <phoneticPr fontId="4" type="noConversion"/>
  </si>
  <si>
    <t>林○芬</t>
    <phoneticPr fontId="4" type="noConversion"/>
  </si>
  <si>
    <t>張○美</t>
    <phoneticPr fontId="4" type="noConversion"/>
  </si>
  <si>
    <t>鄭○珠</t>
    <phoneticPr fontId="4" type="noConversion"/>
  </si>
  <si>
    <t>鄭○惠</t>
    <phoneticPr fontId="4" type="noConversion"/>
  </si>
  <si>
    <t>陳○浩</t>
    <phoneticPr fontId="4" type="noConversion"/>
  </si>
  <si>
    <t>馬○婕</t>
    <phoneticPr fontId="4" type="noConversion"/>
  </si>
  <si>
    <t>王○境</t>
    <phoneticPr fontId="4" type="noConversion"/>
  </si>
  <si>
    <t>王○鴻</t>
    <phoneticPr fontId="4" type="noConversion"/>
  </si>
  <si>
    <t>范○臺</t>
    <phoneticPr fontId="4" type="noConversion"/>
  </si>
  <si>
    <t>吳○祥</t>
    <phoneticPr fontId="4" type="noConversion"/>
  </si>
  <si>
    <t>蔡○洲</t>
    <phoneticPr fontId="4" type="noConversion"/>
  </si>
  <si>
    <t>邱○豐</t>
    <phoneticPr fontId="4" type="noConversion"/>
  </si>
  <si>
    <t>賴○讚</t>
    <phoneticPr fontId="4" type="noConversion"/>
  </si>
  <si>
    <t>何○展</t>
    <phoneticPr fontId="4" type="noConversion"/>
  </si>
  <si>
    <t>何○青</t>
    <phoneticPr fontId="4" type="noConversion"/>
  </si>
  <si>
    <t>李○霆</t>
    <phoneticPr fontId="4" type="noConversion"/>
  </si>
  <si>
    <t>林○冠</t>
    <phoneticPr fontId="4" type="noConversion"/>
  </si>
  <si>
    <t>褚○蕾</t>
    <phoneticPr fontId="4" type="noConversion"/>
  </si>
  <si>
    <t>林○吟</t>
    <phoneticPr fontId="4" type="noConversion"/>
  </si>
  <si>
    <t>官○玲</t>
    <phoneticPr fontId="4" type="noConversion"/>
  </si>
  <si>
    <t>張○峻</t>
    <phoneticPr fontId="4" type="noConversion"/>
  </si>
  <si>
    <t>林○宜</t>
    <phoneticPr fontId="4" type="noConversion"/>
  </si>
  <si>
    <t>來湯○雲</t>
    <phoneticPr fontId="4" type="noConversion"/>
  </si>
  <si>
    <t>張○競</t>
    <phoneticPr fontId="4" type="noConversion"/>
  </si>
  <si>
    <t>彭○旭</t>
    <phoneticPr fontId="4" type="noConversion"/>
  </si>
  <si>
    <t>寇○媛</t>
    <phoneticPr fontId="4" type="noConversion"/>
  </si>
  <si>
    <t>楊○英</t>
    <phoneticPr fontId="4" type="noConversion"/>
  </si>
  <si>
    <t>呂○銘</t>
    <phoneticPr fontId="4" type="noConversion"/>
  </si>
  <si>
    <t>衛○賢</t>
    <phoneticPr fontId="4" type="noConversion"/>
  </si>
  <si>
    <t>王○鵬</t>
    <phoneticPr fontId="4" type="noConversion"/>
  </si>
  <si>
    <t>金 額</t>
    <phoneticPr fontId="5" type="noConversion"/>
  </si>
  <si>
    <r>
      <t xml:space="preserve">                                             社團法人台灣盲人福利協進會全國總會                                </t>
    </r>
    <r>
      <rPr>
        <sz val="12"/>
        <rFont val="新細明體"/>
        <family val="2"/>
        <charset val="136"/>
        <scheme val="minor"/>
      </rPr>
      <t xml:space="preserve">  P 1      </t>
    </r>
    <r>
      <rPr>
        <sz val="14"/>
        <rFont val="新細明體"/>
        <family val="1"/>
        <charset val="136"/>
      </rPr>
      <t xml:space="preserve">             </t>
    </r>
    <phoneticPr fontId="5" type="noConversion"/>
  </si>
  <si>
    <t>雲林縣斗南鎮北辰路</t>
    <phoneticPr fontId="4" type="noConversion"/>
  </si>
  <si>
    <t>雲林縣斗南鎮北辰路</t>
    <phoneticPr fontId="4" type="noConversion"/>
  </si>
  <si>
    <t>雲林縣西螺鎮大同路</t>
    <phoneticPr fontId="4" type="noConversion"/>
  </si>
  <si>
    <t>雲林縣西螺鎮延平路</t>
    <phoneticPr fontId="4" type="noConversion"/>
  </si>
  <si>
    <t>雲林縣台西鄉崙豊路</t>
    <phoneticPr fontId="4" type="noConversion"/>
  </si>
  <si>
    <t>丁○桔</t>
    <phoneticPr fontId="4" type="noConversion"/>
  </si>
  <si>
    <t>劉○琴</t>
    <phoneticPr fontId="4" type="noConversion"/>
  </si>
  <si>
    <t>駱○堂</t>
    <phoneticPr fontId="4" type="noConversion"/>
  </si>
  <si>
    <t>今○公司</t>
    <phoneticPr fontId="4" type="noConversion"/>
  </si>
  <si>
    <t>徐○燦</t>
    <phoneticPr fontId="4" type="noConversion"/>
  </si>
  <si>
    <t>鄭○雲</t>
    <phoneticPr fontId="4" type="noConversion"/>
  </si>
  <si>
    <t>黃○全</t>
    <phoneticPr fontId="4" type="noConversion"/>
  </si>
  <si>
    <t>廖○玲</t>
    <phoneticPr fontId="4" type="noConversion"/>
  </si>
  <si>
    <t>李○秀</t>
    <phoneticPr fontId="4" type="noConversion"/>
  </si>
  <si>
    <t>糧○行</t>
    <phoneticPr fontId="4" type="noConversion"/>
  </si>
  <si>
    <t>鄭○熛</t>
    <phoneticPr fontId="4" type="noConversion"/>
  </si>
  <si>
    <t>陳○芳</t>
    <phoneticPr fontId="4" type="noConversion"/>
  </si>
  <si>
    <t>葉○鈴</t>
    <phoneticPr fontId="4" type="noConversion"/>
  </si>
  <si>
    <t>楊○卿</t>
    <phoneticPr fontId="4" type="noConversion"/>
  </si>
  <si>
    <t>陳○淳</t>
    <phoneticPr fontId="4" type="noConversion"/>
  </si>
  <si>
    <t>洪○芸</t>
    <phoneticPr fontId="4" type="noConversion"/>
  </si>
  <si>
    <t>秋○商店</t>
    <phoneticPr fontId="4" type="noConversion"/>
  </si>
  <si>
    <t>松○商店</t>
    <phoneticPr fontId="4" type="noConversion"/>
  </si>
  <si>
    <t>羅○芳</t>
    <phoneticPr fontId="4" type="noConversion"/>
  </si>
  <si>
    <t>張○溱</t>
    <phoneticPr fontId="4" type="noConversion"/>
  </si>
  <si>
    <t>黎○幸</t>
    <phoneticPr fontId="4" type="noConversion"/>
  </si>
  <si>
    <t>郭○成</t>
    <phoneticPr fontId="4" type="noConversion"/>
  </si>
  <si>
    <t>弘○汽車電機行</t>
    <phoneticPr fontId="4" type="noConversion"/>
  </si>
  <si>
    <t>南○手作工坊</t>
    <phoneticPr fontId="4" type="noConversion"/>
  </si>
  <si>
    <t>陳○英</t>
    <phoneticPr fontId="4" type="noConversion"/>
  </si>
  <si>
    <t>加速○有限公司</t>
    <phoneticPr fontId="4" type="noConversion"/>
  </si>
  <si>
    <t>楊○丞</t>
    <phoneticPr fontId="4" type="noConversion"/>
  </si>
  <si>
    <t>蔡○諺</t>
    <phoneticPr fontId="4" type="noConversion"/>
  </si>
  <si>
    <t>何○勝</t>
    <phoneticPr fontId="4" type="noConversion"/>
  </si>
  <si>
    <t>黃○蘭</t>
    <phoneticPr fontId="4" type="noConversion"/>
  </si>
  <si>
    <t>翁○生</t>
    <phoneticPr fontId="4" type="noConversion"/>
  </si>
  <si>
    <t>林○鋐</t>
    <phoneticPr fontId="4" type="noConversion"/>
  </si>
  <si>
    <t>李○樺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</si>
</sst>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#,##0_ ;[Red]\-#,##0\ "/>
    <numFmt numFmtId="178" formatCode="m&quot;月&quot;d&quot;日&quot;"/>
  </numFmts>
  <fonts count="1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2"/>
      <charset val="136"/>
    </font>
    <font>
      <sz val="14"/>
      <name val="標楷體"/>
      <family val="4"/>
      <charset val="136"/>
    </font>
    <font>
      <u/>
      <sz val="14"/>
      <name val="標楷體"/>
      <family val="4"/>
      <charset val="136"/>
    </font>
    <font>
      <sz val="10"/>
      <name val="Arial"/>
      <family val="2"/>
    </font>
    <font>
      <u/>
      <sz val="12"/>
      <name val="新細明體"/>
      <family val="2"/>
      <charset val="136"/>
      <scheme val="minor"/>
    </font>
    <font>
      <sz val="12"/>
      <name val="Arial"/>
      <family val="2"/>
    </font>
    <font>
      <b/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0" borderId="0"/>
  </cellStyleXfs>
  <cellXfs count="134">
    <xf numFmtId="0" fontId="0" fillId="0" borderId="0" xfId="0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left" vertical="center" wrapText="1"/>
    </xf>
    <xf numFmtId="176" fontId="2" fillId="0" borderId="0" xfId="4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horizontal="left" vertical="center"/>
    </xf>
    <xf numFmtId="0" fontId="2" fillId="0" borderId="4" xfId="2" applyFont="1" applyFill="1" applyBorder="1">
      <alignment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7" xfId="2" applyFont="1" applyFill="1" applyBorder="1">
      <alignment vertical="center"/>
    </xf>
    <xf numFmtId="0" fontId="2" fillId="0" borderId="4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vertical="center" wrapText="1"/>
    </xf>
    <xf numFmtId="0" fontId="2" fillId="0" borderId="2" xfId="2" applyFont="1" applyFill="1" applyBorder="1">
      <alignment vertical="center"/>
    </xf>
    <xf numFmtId="0" fontId="12" fillId="0" borderId="4" xfId="2" applyFont="1" applyFill="1" applyBorder="1">
      <alignment vertical="center"/>
    </xf>
    <xf numFmtId="0" fontId="8" fillId="0" borderId="4" xfId="0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0" fontId="2" fillId="0" borderId="23" xfId="2" applyFont="1" applyFill="1" applyBorder="1" applyAlignment="1">
      <alignment horizontal="center" vertical="center"/>
    </xf>
    <xf numFmtId="0" fontId="2" fillId="0" borderId="23" xfId="2" applyFont="1" applyFill="1" applyBorder="1">
      <alignment vertical="center"/>
    </xf>
    <xf numFmtId="0" fontId="2" fillId="0" borderId="0" xfId="2" applyFont="1" applyFill="1" applyAlignment="1">
      <alignment horizontal="left" vertical="center"/>
    </xf>
    <xf numFmtId="0" fontId="13" fillId="0" borderId="0" xfId="11" applyFont="1" applyFill="1" applyAlignment="1">
      <alignment horizontal="center" vertical="center"/>
    </xf>
    <xf numFmtId="0" fontId="13" fillId="0" borderId="0" xfId="11" applyFont="1" applyFill="1">
      <alignment vertical="center"/>
    </xf>
    <xf numFmtId="41" fontId="13" fillId="0" borderId="0" xfId="12" applyFont="1" applyFill="1">
      <alignment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0" fontId="7" fillId="0" borderId="0" xfId="2" applyFont="1" applyFill="1">
      <alignment vertical="center"/>
    </xf>
    <xf numFmtId="0" fontId="3" fillId="0" borderId="0" xfId="2" applyFont="1" applyFill="1" applyAlignment="1">
      <alignment horizontal="left" vertical="center"/>
    </xf>
    <xf numFmtId="0" fontId="7" fillId="0" borderId="11" xfId="11" applyFont="1" applyFill="1" applyBorder="1" applyAlignment="1">
      <alignment horizontal="center" vertical="center"/>
    </xf>
    <xf numFmtId="0" fontId="7" fillId="0" borderId="14" xfId="1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2" fillId="0" borderId="24" xfId="2" applyFont="1" applyFill="1" applyBorder="1">
      <alignment vertical="center"/>
    </xf>
    <xf numFmtId="0" fontId="7" fillId="0" borderId="8" xfId="2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176" fontId="8" fillId="0" borderId="4" xfId="1" applyNumberFormat="1" applyFont="1" applyFill="1" applyBorder="1">
      <alignment vertical="center"/>
    </xf>
    <xf numFmtId="0" fontId="11" fillId="0" borderId="2" xfId="0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0" fontId="8" fillId="0" borderId="2" xfId="0" applyFont="1" applyFill="1" applyBorder="1">
      <alignment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6" fillId="0" borderId="0" xfId="3" applyFont="1" applyFill="1">
      <alignment vertical="center"/>
    </xf>
    <xf numFmtId="176" fontId="11" fillId="0" borderId="4" xfId="4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6" fontId="11" fillId="0" borderId="4" xfId="1" applyNumberFormat="1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2" xfId="1" applyNumberFormat="1" applyFont="1" applyFill="1" applyBorder="1">
      <alignment vertical="center"/>
    </xf>
    <xf numFmtId="176" fontId="11" fillId="0" borderId="4" xfId="4" applyNumberFormat="1" applyFont="1" applyFill="1" applyBorder="1">
      <alignment vertical="center"/>
    </xf>
    <xf numFmtId="0" fontId="17" fillId="0" borderId="0" xfId="0" applyFont="1" applyFill="1">
      <alignment vertical="center"/>
    </xf>
    <xf numFmtId="176" fontId="11" fillId="0" borderId="7" xfId="1" applyNumberFormat="1" applyFont="1" applyFill="1" applyBorder="1">
      <alignment vertical="center"/>
    </xf>
    <xf numFmtId="176" fontId="11" fillId="0" borderId="7" xfId="4" applyNumberFormat="1" applyFont="1" applyFill="1" applyBorder="1">
      <alignment vertical="center"/>
    </xf>
    <xf numFmtId="176" fontId="11" fillId="0" borderId="0" xfId="4" applyNumberFormat="1" applyFont="1" applyFill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76" fontId="11" fillId="0" borderId="15" xfId="1" applyNumberFormat="1" applyFont="1" applyFill="1" applyBorder="1">
      <alignment vertical="center"/>
    </xf>
    <xf numFmtId="176" fontId="11" fillId="0" borderId="11" xfId="1" applyNumberFormat="1" applyFont="1" applyFill="1" applyBorder="1">
      <alignment vertical="center"/>
    </xf>
    <xf numFmtId="0" fontId="11" fillId="0" borderId="10" xfId="0" applyFont="1" applyFill="1" applyBorder="1">
      <alignment vertical="center"/>
    </xf>
    <xf numFmtId="176" fontId="11" fillId="0" borderId="13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8" fillId="0" borderId="11" xfId="1" applyNumberFormat="1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center" vertical="center"/>
    </xf>
    <xf numFmtId="176" fontId="11" fillId="0" borderId="13" xfId="1" applyNumberFormat="1" applyFont="1" applyFill="1" applyBorder="1" applyAlignment="1">
      <alignment horizontal="center" vertical="center"/>
    </xf>
    <xf numFmtId="176" fontId="11" fillId="0" borderId="10" xfId="1" applyNumberFormat="1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176" fontId="11" fillId="0" borderId="16" xfId="0" applyNumberFormat="1" applyFont="1" applyFill="1" applyBorder="1">
      <alignment vertical="center"/>
    </xf>
    <xf numFmtId="176" fontId="11" fillId="0" borderId="15" xfId="1" applyNumberFormat="1" applyFont="1" applyFill="1" applyBorder="1" applyAlignment="1">
      <alignment horizontal="left" vertical="center"/>
    </xf>
    <xf numFmtId="176" fontId="11" fillId="0" borderId="11" xfId="1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>
      <alignment vertical="center"/>
    </xf>
    <xf numFmtId="0" fontId="11" fillId="0" borderId="7" xfId="0" applyFont="1" applyFill="1" applyBorder="1" applyAlignment="1">
      <alignment horizontal="center" vertical="center"/>
    </xf>
    <xf numFmtId="176" fontId="11" fillId="0" borderId="17" xfId="0" applyNumberFormat="1" applyFont="1" applyFill="1" applyBorder="1">
      <alignment vertical="center"/>
    </xf>
    <xf numFmtId="176" fontId="11" fillId="0" borderId="18" xfId="1" applyNumberFormat="1" applyFont="1" applyFill="1" applyBorder="1" applyAlignment="1">
      <alignment horizontal="center" vertical="center"/>
    </xf>
    <xf numFmtId="176" fontId="11" fillId="0" borderId="19" xfId="1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>
      <alignment vertical="center"/>
    </xf>
    <xf numFmtId="0" fontId="11" fillId="0" borderId="20" xfId="0" applyFont="1" applyFill="1" applyBorder="1">
      <alignment vertical="center"/>
    </xf>
    <xf numFmtId="0" fontId="11" fillId="0" borderId="19" xfId="0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7" fillId="0" borderId="4" xfId="11" applyFont="1" applyFill="1" applyBorder="1" applyAlignment="1">
      <alignment horizontal="center" vertical="center"/>
    </xf>
    <xf numFmtId="178" fontId="7" fillId="0" borderId="4" xfId="11" applyNumberFormat="1" applyFont="1" applyFill="1" applyBorder="1" applyAlignment="1">
      <alignment horizontal="center" vertical="center"/>
    </xf>
    <xf numFmtId="176" fontId="7" fillId="0" borderId="4" xfId="4" applyNumberFormat="1" applyFont="1" applyFill="1" applyBorder="1" applyAlignment="1">
      <alignment vertical="center"/>
    </xf>
    <xf numFmtId="14" fontId="7" fillId="0" borderId="4" xfId="0" applyNumberFormat="1" applyFont="1" applyFill="1" applyBorder="1" applyAlignment="1">
      <alignment horizontal="center" vertical="center"/>
    </xf>
    <xf numFmtId="31" fontId="7" fillId="0" borderId="4" xfId="0" applyNumberFormat="1" applyFont="1" applyFill="1" applyBorder="1" applyAlignment="1">
      <alignment horizontal="center" vertical="center"/>
    </xf>
    <xf numFmtId="176" fontId="11" fillId="0" borderId="24" xfId="4" applyNumberFormat="1" applyFont="1" applyFill="1" applyBorder="1">
      <alignment vertical="center"/>
    </xf>
    <xf numFmtId="176" fontId="11" fillId="0" borderId="25" xfId="4" applyNumberFormat="1" applyFont="1" applyFill="1" applyBorder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11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1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/>
    </xf>
    <xf numFmtId="176" fontId="7" fillId="0" borderId="8" xfId="2" applyNumberFormat="1" applyFont="1" applyFill="1" applyBorder="1">
      <alignment vertical="center"/>
    </xf>
    <xf numFmtId="0" fontId="2" fillId="0" borderId="10" xfId="2" applyFont="1" applyFill="1" applyBorder="1">
      <alignment vertical="center"/>
    </xf>
    <xf numFmtId="0" fontId="2" fillId="0" borderId="10" xfId="2" applyFont="1" applyFill="1" applyBorder="1" applyAlignment="1">
      <alignment vertical="center"/>
    </xf>
    <xf numFmtId="0" fontId="7" fillId="0" borderId="5" xfId="11" applyFont="1" applyFill="1" applyBorder="1" applyAlignment="1">
      <alignment horizontal="left" vertical="center"/>
    </xf>
    <xf numFmtId="0" fontId="7" fillId="0" borderId="5" xfId="0" applyFont="1" applyFill="1" applyBorder="1">
      <alignment vertical="center"/>
    </xf>
    <xf numFmtId="0" fontId="7" fillId="0" borderId="5" xfId="13" applyFont="1" applyFill="1" applyBorder="1" applyAlignment="1">
      <alignment horizontal="left" vertical="center"/>
    </xf>
    <xf numFmtId="14" fontId="7" fillId="0" borderId="5" xfId="0" applyNumberFormat="1" applyFont="1" applyFill="1" applyBorder="1" applyAlignment="1">
      <alignment horizontal="left" vertical="center"/>
    </xf>
    <xf numFmtId="0" fontId="7" fillId="0" borderId="5" xfId="13" applyFont="1" applyFill="1" applyBorder="1" applyAlignment="1">
      <alignment vertical="center"/>
    </xf>
    <xf numFmtId="176" fontId="11" fillId="0" borderId="10" xfId="4" applyNumberFormat="1" applyFont="1" applyFill="1" applyBorder="1">
      <alignment vertical="center"/>
    </xf>
    <xf numFmtId="49" fontId="7" fillId="0" borderId="5" xfId="0" applyNumberFormat="1" applyFont="1" applyFill="1" applyBorder="1" applyAlignment="1">
      <alignment horizontal="left" vertical="center"/>
    </xf>
    <xf numFmtId="176" fontId="7" fillId="0" borderId="10" xfId="4" applyNumberFormat="1" applyFont="1" applyFill="1" applyBorder="1">
      <alignment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11" applyFont="1" applyFill="1" applyBorder="1" applyAlignment="1">
      <alignment vertical="center"/>
    </xf>
    <xf numFmtId="0" fontId="7" fillId="0" borderId="10" xfId="11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5" xfId="11" applyFont="1" applyFill="1" applyBorder="1" applyAlignment="1">
      <alignment vertical="center" wrapText="1"/>
    </xf>
    <xf numFmtId="0" fontId="7" fillId="0" borderId="10" xfId="11" applyFont="1" applyFill="1" applyBorder="1" applyAlignment="1">
      <alignment vertical="center" wrapText="1"/>
    </xf>
    <xf numFmtId="0" fontId="3" fillId="0" borderId="0" xfId="2" applyFont="1" applyFill="1" applyAlignment="1">
      <alignment horizontal="left" vertical="center"/>
    </xf>
    <xf numFmtId="0" fontId="2" fillId="0" borderId="1" xfId="2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4" fillId="0" borderId="1" xfId="11" applyFont="1" applyFill="1" applyBorder="1" applyAlignment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3" fillId="0" borderId="4" xfId="11" applyFont="1" applyFill="1" applyBorder="1" applyAlignment="1">
      <alignment horizontal="center" vertical="center"/>
    </xf>
    <xf numFmtId="0" fontId="13" fillId="0" borderId="2" xfId="11" applyFont="1" applyFill="1" applyBorder="1" applyAlignment="1">
      <alignment horizontal="center" vertical="center"/>
    </xf>
    <xf numFmtId="0" fontId="13" fillId="0" borderId="21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21" xfId="11" applyFont="1" applyFill="1" applyBorder="1" applyAlignment="1">
      <alignment horizontal="center" vertical="center"/>
    </xf>
    <xf numFmtId="0" fontId="7" fillId="0" borderId="3" xfId="11" applyFont="1" applyFill="1" applyBorder="1" applyAlignment="1">
      <alignment horizontal="center" vertical="center"/>
    </xf>
    <xf numFmtId="0" fontId="7" fillId="0" borderId="11" xfId="1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/>
    </xf>
    <xf numFmtId="0" fontId="7" fillId="0" borderId="14" xfId="11" applyFont="1" applyFill="1" applyBorder="1" applyAlignment="1">
      <alignment horizontal="center" vertical="center"/>
    </xf>
    <xf numFmtId="0" fontId="7" fillId="0" borderId="22" xfId="11" applyFont="1" applyFill="1" applyBorder="1" applyAlignment="1">
      <alignment horizontal="center" vertical="center"/>
    </xf>
  </cellXfs>
  <cellStyles count="14">
    <cellStyle name="一般" xfId="0" builtinId="0"/>
    <cellStyle name="一般 2" xfId="2"/>
    <cellStyle name="一般 2 2" xfId="13"/>
    <cellStyle name="一般 6" xfId="11"/>
    <cellStyle name="千分位" xfId="1" builtinId="3"/>
    <cellStyle name="千分位 2" xfId="4"/>
    <cellStyle name="千分位[0] 4" xfId="12"/>
    <cellStyle name="好_台中市" xfId="5"/>
    <cellStyle name="好_花蓮縣" xfId="6"/>
    <cellStyle name="好_桃園縣" xfId="7"/>
    <cellStyle name="超連結" xfId="3" builtinId="8"/>
    <cellStyle name="壞_台中市" xfId="8"/>
    <cellStyle name="壞_花蓮縣" xfId="9"/>
    <cellStyle name="壞_桃園縣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446266</xdr:colOff>
      <xdr:row>59</xdr:row>
      <xdr:rowOff>37438</xdr:rowOff>
    </xdr:from>
    <xdr:to>
      <xdr:col>6</xdr:col>
      <xdr:colOff>71562</xdr:colOff>
      <xdr:row>61</xdr:row>
      <xdr:rowOff>90742</xdr:rowOff>
    </xdr:to>
    <xdr:pic>
      <xdr:nvPicPr>
        <xdr:cNvPr id="12" name="圖片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0944" y="12846989"/>
          <a:ext cx="420426" cy="419064"/>
        </a:xfrm>
        <a:prstGeom prst="rect">
          <a:avLst/>
        </a:prstGeom>
        <a:noFill/>
        <a:ln w="9525">
          <a:solidFill>
            <a:schemeClr val="bg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588397</xdr:colOff>
      <xdr:row>59</xdr:row>
      <xdr:rowOff>39756</xdr:rowOff>
    </xdr:from>
    <xdr:to>
      <xdr:col>2</xdr:col>
      <xdr:colOff>310101</xdr:colOff>
      <xdr:row>61</xdr:row>
      <xdr:rowOff>194433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790" y="12849307"/>
          <a:ext cx="469127" cy="520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469126</xdr:colOff>
      <xdr:row>59</xdr:row>
      <xdr:rowOff>47708</xdr:rowOff>
    </xdr:from>
    <xdr:to>
      <xdr:col>4</xdr:col>
      <xdr:colOff>39755</xdr:colOff>
      <xdr:row>61</xdr:row>
      <xdr:rowOff>127809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926" y="12857259"/>
          <a:ext cx="421419" cy="445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446266</xdr:colOff>
      <xdr:row>249</xdr:row>
      <xdr:rowOff>37437</xdr:rowOff>
    </xdr:from>
    <xdr:to>
      <xdr:col>6</xdr:col>
      <xdr:colOff>47707</xdr:colOff>
      <xdr:row>251</xdr:row>
      <xdr:rowOff>106592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0944" y="12846988"/>
          <a:ext cx="396571" cy="434915"/>
        </a:xfrm>
        <a:prstGeom prst="rect">
          <a:avLst/>
        </a:prstGeom>
        <a:noFill/>
        <a:ln w="9525">
          <a:solidFill>
            <a:schemeClr val="bg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588397</xdr:colOff>
      <xdr:row>249</xdr:row>
      <xdr:rowOff>39756</xdr:rowOff>
    </xdr:from>
    <xdr:to>
      <xdr:col>2</xdr:col>
      <xdr:colOff>310101</xdr:colOff>
      <xdr:row>251</xdr:row>
      <xdr:rowOff>194433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790" y="12849307"/>
          <a:ext cx="469127" cy="520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469127</xdr:colOff>
      <xdr:row>249</xdr:row>
      <xdr:rowOff>47708</xdr:rowOff>
    </xdr:from>
    <xdr:to>
      <xdr:col>4</xdr:col>
      <xdr:colOff>15901</xdr:colOff>
      <xdr:row>251</xdr:row>
      <xdr:rowOff>127809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927" y="12857259"/>
          <a:ext cx="397564" cy="445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2"/>
  <sheetViews>
    <sheetView tabSelected="1" topLeftCell="A31" workbookViewId="0">
      <selection activeCell="V252" sqref="U241:V252"/>
    </sheetView>
  </sheetViews>
  <sheetFormatPr defaultColWidth="9" defaultRowHeight="16.3"/>
  <cols>
    <col min="1" max="1" width="3.6640625" style="2" customWidth="1"/>
    <col min="2" max="2" width="10.44140625" style="2" customWidth="1"/>
    <col min="3" max="3" width="11.44140625" style="1" customWidth="1"/>
    <col min="4" max="4" width="11.88671875" style="1" customWidth="1"/>
    <col min="5" max="5" width="18.33203125" style="2" customWidth="1"/>
    <col min="6" max="6" width="11.109375" style="52" customWidth="1"/>
    <col min="7" max="7" width="10.5546875" style="2" customWidth="1"/>
    <col min="8" max="8" width="11.6640625" style="2" customWidth="1"/>
    <col min="9" max="16384" width="9" style="2"/>
  </cols>
  <sheetData>
    <row r="1" spans="2:12" ht="18.8" customHeight="1">
      <c r="B1" s="25" t="s">
        <v>421</v>
      </c>
      <c r="C1" s="25"/>
      <c r="E1" s="25"/>
      <c r="F1" s="25"/>
      <c r="L1" s="41"/>
    </row>
    <row r="2" spans="2:12" ht="18.8" customHeight="1">
      <c r="B2" s="112" t="s">
        <v>0</v>
      </c>
      <c r="C2" s="112"/>
      <c r="D2" s="112"/>
      <c r="E2" s="112"/>
      <c r="F2" s="112"/>
    </row>
    <row r="3" spans="2:12" ht="18.8" customHeight="1">
      <c r="B3" s="2" t="s">
        <v>1</v>
      </c>
      <c r="E3" s="3"/>
      <c r="F3" s="4"/>
    </row>
    <row r="4" spans="2:12" ht="18.8" customHeight="1">
      <c r="B4" s="18" t="s">
        <v>2</v>
      </c>
      <c r="C4" s="18"/>
      <c r="E4" s="18"/>
      <c r="F4" s="18"/>
      <c r="G4" s="5"/>
    </row>
    <row r="5" spans="2:12" ht="18.8" customHeight="1">
      <c r="B5" s="18" t="s">
        <v>3</v>
      </c>
      <c r="E5" s="18"/>
      <c r="F5" s="18"/>
      <c r="G5" s="5"/>
    </row>
    <row r="6" spans="2:12" ht="18.8" customHeight="1">
      <c r="B6" s="2" t="s">
        <v>13</v>
      </c>
      <c r="E6" s="3"/>
      <c r="F6" s="4"/>
      <c r="G6" s="5"/>
    </row>
    <row r="7" spans="2:12" ht="18.8" customHeight="1">
      <c r="B7" s="2" t="s">
        <v>12</v>
      </c>
      <c r="E7" s="3"/>
      <c r="F7" s="4"/>
    </row>
    <row r="8" spans="2:12">
      <c r="B8" s="2" t="s">
        <v>4</v>
      </c>
      <c r="C8" s="2" t="s">
        <v>4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</row>
    <row r="9" spans="2:12">
      <c r="C9" s="113" t="s">
        <v>14</v>
      </c>
      <c r="D9" s="113"/>
      <c r="E9" s="113"/>
      <c r="F9" s="113"/>
    </row>
    <row r="10" spans="2:12">
      <c r="B10" s="1"/>
      <c r="C10" s="7" t="s">
        <v>15</v>
      </c>
      <c r="D10" s="10" t="s">
        <v>16</v>
      </c>
      <c r="E10" s="11" t="s">
        <v>17</v>
      </c>
      <c r="F10" s="42" t="s">
        <v>18</v>
      </c>
      <c r="G10" s="6" t="s">
        <v>19</v>
      </c>
      <c r="H10" s="43"/>
    </row>
    <row r="11" spans="2:12">
      <c r="B11" s="1"/>
      <c r="C11" s="31" t="str">
        <f>"112/04/11"</f>
        <v>112/04/11</v>
      </c>
      <c r="D11" s="6" t="s">
        <v>20</v>
      </c>
      <c r="E11" s="31" t="s">
        <v>428</v>
      </c>
      <c r="F11" s="44">
        <v>10000</v>
      </c>
      <c r="G11" s="31">
        <v>20</v>
      </c>
    </row>
    <row r="12" spans="2:12">
      <c r="B12" s="1"/>
      <c r="C12" s="31" t="str">
        <f>"112/04/17"</f>
        <v>112/04/17</v>
      </c>
      <c r="D12" s="6" t="s">
        <v>21</v>
      </c>
      <c r="E12" s="31" t="s">
        <v>429</v>
      </c>
      <c r="F12" s="44">
        <v>6000</v>
      </c>
      <c r="G12" s="31">
        <v>20</v>
      </c>
    </row>
    <row r="13" spans="2:12">
      <c r="B13" s="45"/>
      <c r="C13" s="31" t="str">
        <f>"112/04/19"</f>
        <v>112/04/19</v>
      </c>
      <c r="D13" s="6" t="s">
        <v>22</v>
      </c>
      <c r="E13" s="31" t="s">
        <v>430</v>
      </c>
      <c r="F13" s="44">
        <v>2000</v>
      </c>
      <c r="G13" s="31">
        <v>20</v>
      </c>
      <c r="I13" s="43"/>
    </row>
    <row r="14" spans="2:12">
      <c r="B14" s="46"/>
      <c r="C14" s="31" t="str">
        <f>"112/04/24"</f>
        <v>112/04/24</v>
      </c>
      <c r="D14" s="6" t="s">
        <v>23</v>
      </c>
      <c r="E14" s="31" t="s">
        <v>431</v>
      </c>
      <c r="F14" s="44">
        <v>1000</v>
      </c>
      <c r="G14" s="31">
        <v>15</v>
      </c>
      <c r="I14" s="43"/>
    </row>
    <row r="15" spans="2:12">
      <c r="B15" s="46"/>
      <c r="C15" s="31" t="str">
        <f>"112/04/25"</f>
        <v>112/04/25</v>
      </c>
      <c r="D15" s="6" t="s">
        <v>24</v>
      </c>
      <c r="E15" s="31" t="s">
        <v>432</v>
      </c>
      <c r="F15" s="44">
        <v>1000</v>
      </c>
      <c r="G15" s="31">
        <v>15</v>
      </c>
      <c r="I15" s="43"/>
    </row>
    <row r="16" spans="2:12">
      <c r="B16" s="45"/>
      <c r="C16" s="31" t="str">
        <f>"112/04/27"</f>
        <v>112/04/27</v>
      </c>
      <c r="D16" s="6" t="s">
        <v>25</v>
      </c>
      <c r="E16" s="31" t="s">
        <v>433</v>
      </c>
      <c r="F16" s="44">
        <v>3000</v>
      </c>
      <c r="G16" s="31">
        <v>20</v>
      </c>
      <c r="I16" s="43"/>
    </row>
    <row r="17" spans="2:8">
      <c r="B17" s="45"/>
      <c r="C17" s="31" t="str">
        <f>"112/04/28"</f>
        <v>112/04/28</v>
      </c>
      <c r="D17" s="6" t="s">
        <v>26</v>
      </c>
      <c r="E17" s="31" t="s">
        <v>434</v>
      </c>
      <c r="F17" s="44">
        <v>1000</v>
      </c>
      <c r="G17" s="31">
        <v>15</v>
      </c>
    </row>
    <row r="18" spans="2:8">
      <c r="B18" s="45"/>
      <c r="C18" s="31" t="str">
        <f>"112/04/28"</f>
        <v>112/04/28</v>
      </c>
      <c r="D18" s="6" t="s">
        <v>27</v>
      </c>
      <c r="E18" s="31" t="s">
        <v>435</v>
      </c>
      <c r="F18" s="44">
        <v>6000</v>
      </c>
      <c r="G18" s="31">
        <v>20</v>
      </c>
    </row>
    <row r="19" spans="2:8">
      <c r="B19" s="1"/>
      <c r="C19" s="31" t="str">
        <f>"112/05/02"</f>
        <v>112/05/02</v>
      </c>
      <c r="D19" s="6" t="s">
        <v>28</v>
      </c>
      <c r="E19" s="31" t="s">
        <v>436</v>
      </c>
      <c r="F19" s="44">
        <v>1000</v>
      </c>
      <c r="G19" s="31">
        <v>15</v>
      </c>
    </row>
    <row r="20" spans="2:8">
      <c r="B20" s="1"/>
      <c r="C20" s="31" t="str">
        <f>"112/05/02"</f>
        <v>112/05/02</v>
      </c>
      <c r="D20" s="6" t="s">
        <v>29</v>
      </c>
      <c r="E20" s="31" t="s">
        <v>437</v>
      </c>
      <c r="F20" s="44">
        <v>8000</v>
      </c>
      <c r="G20" s="31">
        <v>20</v>
      </c>
    </row>
    <row r="21" spans="2:8">
      <c r="B21" s="1"/>
      <c r="C21" s="31" t="str">
        <f>"112/05/03"</f>
        <v>112/05/03</v>
      </c>
      <c r="D21" s="6" t="s">
        <v>30</v>
      </c>
      <c r="E21" s="31" t="s">
        <v>438</v>
      </c>
      <c r="F21" s="44">
        <v>1500</v>
      </c>
      <c r="G21" s="31">
        <v>20</v>
      </c>
    </row>
    <row r="22" spans="2:8">
      <c r="B22" s="8"/>
      <c r="C22" s="31" t="str">
        <f>"112/05/04"</f>
        <v>112/05/04</v>
      </c>
      <c r="D22" s="6" t="s">
        <v>31</v>
      </c>
      <c r="E22" s="31" t="s">
        <v>439</v>
      </c>
      <c r="F22" s="44">
        <v>500</v>
      </c>
      <c r="G22" s="31">
        <v>15</v>
      </c>
    </row>
    <row r="23" spans="2:8">
      <c r="B23" s="8"/>
      <c r="C23" s="33" t="str">
        <f>"112/05/12"</f>
        <v>112/05/12</v>
      </c>
      <c r="D23" s="12" t="s">
        <v>32</v>
      </c>
      <c r="E23" s="33" t="s">
        <v>440</v>
      </c>
      <c r="F23" s="47">
        <v>10000</v>
      </c>
      <c r="G23" s="33">
        <v>20</v>
      </c>
    </row>
    <row r="24" spans="2:8">
      <c r="B24" s="8"/>
      <c r="C24" s="31" t="str">
        <f>"112/05/22"</f>
        <v>112/05/22</v>
      </c>
      <c r="D24" s="13" t="s">
        <v>33</v>
      </c>
      <c r="E24" s="31" t="s">
        <v>441</v>
      </c>
      <c r="F24" s="32">
        <v>1000</v>
      </c>
      <c r="G24" s="31">
        <v>15</v>
      </c>
    </row>
    <row r="25" spans="2:8">
      <c r="B25" s="8"/>
      <c r="C25" s="31" t="str">
        <f>"112/05/26"</f>
        <v>112/05/26</v>
      </c>
      <c r="D25" s="13" t="s">
        <v>34</v>
      </c>
      <c r="E25" s="31" t="s">
        <v>442</v>
      </c>
      <c r="F25" s="32">
        <v>200</v>
      </c>
      <c r="G25" s="31">
        <v>15</v>
      </c>
    </row>
    <row r="26" spans="2:8">
      <c r="B26" s="8"/>
      <c r="C26" s="31" t="str">
        <f>"112/05/30"</f>
        <v>112/05/30</v>
      </c>
      <c r="D26" s="13" t="s">
        <v>35</v>
      </c>
      <c r="E26" s="31" t="s">
        <v>443</v>
      </c>
      <c r="F26" s="32">
        <v>10000</v>
      </c>
      <c r="G26" s="31">
        <v>20</v>
      </c>
      <c r="H26" s="43"/>
    </row>
    <row r="27" spans="2:8">
      <c r="B27" s="8"/>
      <c r="C27" s="31" t="str">
        <f>"112/05/31"</f>
        <v>112/05/31</v>
      </c>
      <c r="D27" s="13" t="s">
        <v>36</v>
      </c>
      <c r="E27" s="31" t="s">
        <v>444</v>
      </c>
      <c r="F27" s="32">
        <v>200</v>
      </c>
      <c r="G27" s="31">
        <v>15</v>
      </c>
      <c r="H27" s="43"/>
    </row>
    <row r="28" spans="2:8">
      <c r="B28" s="8"/>
      <c r="C28" s="31" t="str">
        <f>"112/06/02"</f>
        <v>112/06/02</v>
      </c>
      <c r="D28" s="13" t="s">
        <v>37</v>
      </c>
      <c r="E28" s="31" t="s">
        <v>38</v>
      </c>
      <c r="F28" s="32">
        <v>800</v>
      </c>
      <c r="G28" s="31">
        <v>15</v>
      </c>
      <c r="H28" s="43"/>
    </row>
    <row r="29" spans="2:8">
      <c r="B29" s="8"/>
      <c r="C29" s="31" t="str">
        <f>"112/06/06"</f>
        <v>112/06/06</v>
      </c>
      <c r="D29" s="13" t="s">
        <v>39</v>
      </c>
      <c r="E29" s="31" t="s">
        <v>445</v>
      </c>
      <c r="F29" s="32">
        <v>2000</v>
      </c>
      <c r="G29" s="31">
        <v>20</v>
      </c>
      <c r="H29" s="43"/>
    </row>
    <row r="30" spans="2:8">
      <c r="B30" s="1"/>
      <c r="C30" s="31" t="str">
        <f>"112/06/12"</f>
        <v>112/06/12</v>
      </c>
      <c r="D30" s="6" t="s">
        <v>40</v>
      </c>
      <c r="E30" s="31" t="s">
        <v>446</v>
      </c>
      <c r="F30" s="44">
        <v>500</v>
      </c>
      <c r="G30" s="31">
        <v>15</v>
      </c>
      <c r="H30" s="43"/>
    </row>
    <row r="31" spans="2:8">
      <c r="B31" s="8"/>
      <c r="C31" s="33" t="str">
        <f>"112/06/12"</f>
        <v>112/06/12</v>
      </c>
      <c r="D31" s="12" t="s">
        <v>41</v>
      </c>
      <c r="E31" s="33" t="s">
        <v>447</v>
      </c>
      <c r="F31" s="34">
        <v>700</v>
      </c>
      <c r="G31" s="35">
        <v>15</v>
      </c>
      <c r="H31" s="43"/>
    </row>
    <row r="32" spans="2:8">
      <c r="B32" s="8"/>
      <c r="C32" s="31" t="str">
        <f>"112/06/21"</f>
        <v>112/06/21</v>
      </c>
      <c r="D32" s="6" t="s">
        <v>42</v>
      </c>
      <c r="E32" s="31" t="s">
        <v>43</v>
      </c>
      <c r="F32" s="32">
        <v>48</v>
      </c>
      <c r="G32" s="48"/>
      <c r="H32" s="43"/>
    </row>
    <row r="33" spans="2:8">
      <c r="B33" s="8"/>
      <c r="C33" s="31" t="str">
        <f>"112/06/27"</f>
        <v>112/06/27</v>
      </c>
      <c r="D33" s="6" t="s">
        <v>44</v>
      </c>
      <c r="E33" s="31" t="s">
        <v>448</v>
      </c>
      <c r="F33" s="44">
        <v>2000</v>
      </c>
      <c r="G33" s="6">
        <v>20</v>
      </c>
      <c r="H33" s="43"/>
    </row>
    <row r="34" spans="2:8">
      <c r="B34" s="8"/>
      <c r="C34" s="31" t="str">
        <f>"112/06/29"</f>
        <v>112/06/29</v>
      </c>
      <c r="D34" s="6" t="s">
        <v>45</v>
      </c>
      <c r="E34" s="31" t="s">
        <v>449</v>
      </c>
      <c r="F34" s="44">
        <v>100</v>
      </c>
      <c r="G34" s="6">
        <v>15</v>
      </c>
      <c r="H34" s="43"/>
    </row>
    <row r="35" spans="2:8">
      <c r="B35" s="1"/>
      <c r="C35" s="31" t="str">
        <f>"112/07/07"</f>
        <v>112/07/07</v>
      </c>
      <c r="D35" s="6" t="s">
        <v>46</v>
      </c>
      <c r="E35" s="31" t="s">
        <v>450</v>
      </c>
      <c r="F35" s="44">
        <v>500</v>
      </c>
      <c r="G35" s="31">
        <v>15</v>
      </c>
      <c r="H35" s="43"/>
    </row>
    <row r="36" spans="2:8">
      <c r="B36" s="8"/>
      <c r="C36" s="31" t="str">
        <f>"112/07/11"</f>
        <v>112/07/11</v>
      </c>
      <c r="D36" s="6" t="s">
        <v>47</v>
      </c>
      <c r="E36" s="31" t="s">
        <v>451</v>
      </c>
      <c r="F36" s="44">
        <v>2000</v>
      </c>
      <c r="G36" s="31">
        <v>20</v>
      </c>
      <c r="H36" s="43"/>
    </row>
    <row r="37" spans="2:8">
      <c r="B37" s="1"/>
      <c r="C37" s="31" t="str">
        <f>"112/07/13"</f>
        <v>112/07/13</v>
      </c>
      <c r="D37" s="6" t="s">
        <v>48</v>
      </c>
      <c r="E37" s="31" t="s">
        <v>452</v>
      </c>
      <c r="F37" s="44">
        <v>1000</v>
      </c>
      <c r="G37" s="31">
        <v>15</v>
      </c>
      <c r="H37" s="49"/>
    </row>
    <row r="38" spans="2:8">
      <c r="B38" s="8"/>
      <c r="C38" s="31" t="str">
        <f>"112/07/27"</f>
        <v>112/07/27</v>
      </c>
      <c r="D38" s="6" t="s">
        <v>49</v>
      </c>
      <c r="E38" s="31" t="s">
        <v>453</v>
      </c>
      <c r="F38" s="15">
        <v>1000</v>
      </c>
      <c r="G38" s="31">
        <v>15</v>
      </c>
      <c r="H38" s="43"/>
    </row>
    <row r="39" spans="2:8">
      <c r="B39" s="8"/>
      <c r="C39" s="31" t="str">
        <f>"112/08/02"</f>
        <v>112/08/02</v>
      </c>
      <c r="D39" s="6" t="s">
        <v>50</v>
      </c>
      <c r="E39" s="31" t="s">
        <v>454</v>
      </c>
      <c r="F39" s="15">
        <v>700</v>
      </c>
      <c r="G39" s="31">
        <v>15</v>
      </c>
      <c r="H39" s="43"/>
    </row>
    <row r="40" spans="2:8">
      <c r="B40" s="8"/>
      <c r="C40" s="31" t="str">
        <f>"112/09/15"</f>
        <v>112/09/15</v>
      </c>
      <c r="D40" s="6" t="s">
        <v>51</v>
      </c>
      <c r="E40" s="31" t="s">
        <v>455</v>
      </c>
      <c r="F40" s="15">
        <v>3000</v>
      </c>
      <c r="G40" s="31">
        <v>20</v>
      </c>
      <c r="H40" s="43"/>
    </row>
    <row r="41" spans="2:8">
      <c r="B41" s="8"/>
      <c r="C41" s="31" t="str">
        <f>"112/11/17"</f>
        <v>112/11/17</v>
      </c>
      <c r="D41" s="6" t="s">
        <v>52</v>
      </c>
      <c r="E41" s="31" t="s">
        <v>456</v>
      </c>
      <c r="F41" s="15">
        <v>10000</v>
      </c>
      <c r="G41" s="31">
        <v>20</v>
      </c>
      <c r="H41" s="43"/>
    </row>
    <row r="42" spans="2:8">
      <c r="B42" s="8"/>
      <c r="C42" s="31" t="str">
        <f>"112/12/21"</f>
        <v>112/12/21</v>
      </c>
      <c r="D42" s="6" t="s">
        <v>53</v>
      </c>
      <c r="E42" s="14" t="s">
        <v>43</v>
      </c>
      <c r="F42" s="15">
        <v>220</v>
      </c>
      <c r="G42" s="31"/>
      <c r="H42" s="43"/>
    </row>
    <row r="43" spans="2:8">
      <c r="B43" s="8"/>
      <c r="C43" s="31" t="str">
        <f>"113/01/18"</f>
        <v>113/01/18</v>
      </c>
      <c r="D43" s="6" t="s">
        <v>54</v>
      </c>
      <c r="E43" s="31" t="s">
        <v>457</v>
      </c>
      <c r="F43" s="15">
        <v>1000</v>
      </c>
      <c r="G43" s="31">
        <v>15</v>
      </c>
      <c r="H43" s="43"/>
    </row>
    <row r="44" spans="2:8">
      <c r="B44" s="8"/>
      <c r="C44" s="31" t="str">
        <f>"113/02/15"</f>
        <v>113/02/15</v>
      </c>
      <c r="D44" s="6" t="s">
        <v>55</v>
      </c>
      <c r="E44" s="31" t="s">
        <v>458</v>
      </c>
      <c r="F44" s="15">
        <v>100</v>
      </c>
      <c r="G44" s="31">
        <v>15</v>
      </c>
      <c r="H44" s="43"/>
    </row>
    <row r="45" spans="2:8">
      <c r="B45" s="8"/>
      <c r="C45" s="31" t="str">
        <f>"113/02/15"</f>
        <v>113/02/15</v>
      </c>
      <c r="D45" s="6" t="s">
        <v>56</v>
      </c>
      <c r="E45" s="31" t="s">
        <v>459</v>
      </c>
      <c r="F45" s="15">
        <v>100</v>
      </c>
      <c r="G45" s="31">
        <v>15</v>
      </c>
      <c r="H45" s="43"/>
    </row>
    <row r="46" spans="2:8" ht="16.899999999999999" thickBot="1">
      <c r="B46" s="8"/>
      <c r="C46" s="7"/>
      <c r="D46" s="6"/>
      <c r="E46" s="9" t="s">
        <v>57</v>
      </c>
      <c r="F46" s="50">
        <f>SUM(F11:F45)</f>
        <v>88168</v>
      </c>
      <c r="G46" s="51">
        <f>SUM(G11:G45)</f>
        <v>565</v>
      </c>
      <c r="H46" s="43"/>
    </row>
    <row r="47" spans="2:8" ht="17.55" thickTop="1" thickBot="1">
      <c r="B47" s="8"/>
      <c r="C47" s="16"/>
      <c r="D47" s="16"/>
      <c r="E47" s="17" t="s">
        <v>5</v>
      </c>
      <c r="F47" s="84">
        <f>F46-G46</f>
        <v>87603</v>
      </c>
    </row>
    <row r="48" spans="2:8" ht="16.899999999999999" thickTop="1"/>
    <row r="49" spans="2:8" ht="14.6" customHeight="1">
      <c r="C49" s="2"/>
      <c r="F49" s="2"/>
    </row>
    <row r="50" spans="2:8" ht="14.6" customHeight="1">
      <c r="C50" s="2"/>
      <c r="F50" s="2"/>
    </row>
    <row r="51" spans="2:8" ht="18.350000000000001" customHeight="1">
      <c r="B51" s="18" t="s">
        <v>58</v>
      </c>
      <c r="C51" s="2"/>
      <c r="D51" s="2"/>
      <c r="E51" s="52"/>
      <c r="F51" s="2"/>
    </row>
    <row r="52" spans="2:8" ht="18.350000000000001" customHeight="1">
      <c r="B52" s="114" t="s">
        <v>59</v>
      </c>
      <c r="C52" s="115"/>
      <c r="D52" s="116" t="s">
        <v>60</v>
      </c>
      <c r="E52" s="116"/>
      <c r="F52" s="114"/>
      <c r="G52" s="117" t="s">
        <v>61</v>
      </c>
      <c r="H52" s="118"/>
    </row>
    <row r="53" spans="2:8" ht="18.350000000000001" customHeight="1">
      <c r="B53" s="53" t="s">
        <v>62</v>
      </c>
      <c r="C53" s="54" t="s">
        <v>63</v>
      </c>
      <c r="D53" s="121" t="s">
        <v>62</v>
      </c>
      <c r="E53" s="116"/>
      <c r="F53" s="53" t="s">
        <v>63</v>
      </c>
      <c r="G53" s="119"/>
      <c r="H53" s="120"/>
    </row>
    <row r="54" spans="2:8" ht="18.350000000000001" customHeight="1">
      <c r="B54" s="31" t="s">
        <v>64</v>
      </c>
      <c r="C54" s="36">
        <v>87900</v>
      </c>
      <c r="D54" s="55" t="s">
        <v>65</v>
      </c>
      <c r="E54" s="56"/>
      <c r="F54" s="37">
        <v>12000</v>
      </c>
      <c r="G54" s="2" t="s">
        <v>66</v>
      </c>
      <c r="H54" s="57"/>
    </row>
    <row r="55" spans="2:8" ht="18.350000000000001" customHeight="1">
      <c r="B55" s="31" t="s">
        <v>67</v>
      </c>
      <c r="C55" s="36">
        <v>268</v>
      </c>
      <c r="D55" s="58" t="s">
        <v>68</v>
      </c>
      <c r="E55" s="59"/>
      <c r="F55" s="15">
        <v>565</v>
      </c>
      <c r="G55" s="31" t="s">
        <v>69</v>
      </c>
      <c r="H55" s="57"/>
    </row>
    <row r="56" spans="2:8" ht="18.350000000000001" customHeight="1">
      <c r="B56" s="33"/>
      <c r="C56" s="38"/>
      <c r="D56" s="39" t="s">
        <v>70</v>
      </c>
      <c r="E56" s="60"/>
      <c r="F56" s="37">
        <v>90000</v>
      </c>
      <c r="G56" s="40" t="s">
        <v>71</v>
      </c>
      <c r="H56" s="57"/>
    </row>
    <row r="57" spans="2:8" ht="18.350000000000001" customHeight="1">
      <c r="B57" s="61" t="s">
        <v>72</v>
      </c>
      <c r="C57" s="62">
        <f>SUM(C54:C56)</f>
        <v>88168</v>
      </c>
      <c r="D57" s="63" t="s">
        <v>72</v>
      </c>
      <c r="E57" s="64"/>
      <c r="F57" s="37">
        <f>SUM(F54:F56)</f>
        <v>102565</v>
      </c>
      <c r="G57" s="65"/>
      <c r="H57" s="57"/>
    </row>
    <row r="58" spans="2:8" ht="18.350000000000001" customHeight="1">
      <c r="B58" s="61"/>
      <c r="C58" s="66"/>
      <c r="D58" s="67" t="s">
        <v>73</v>
      </c>
      <c r="E58" s="68"/>
      <c r="F58" s="69">
        <f>C57-F57</f>
        <v>-14397</v>
      </c>
      <c r="G58" s="65" t="s">
        <v>8</v>
      </c>
      <c r="H58" s="57"/>
    </row>
    <row r="59" spans="2:8" ht="18.350000000000001" customHeight="1" thickBot="1">
      <c r="B59" s="70" t="s">
        <v>74</v>
      </c>
      <c r="C59" s="71">
        <f>SUM(C57)</f>
        <v>88168</v>
      </c>
      <c r="D59" s="72" t="s">
        <v>9</v>
      </c>
      <c r="E59" s="73"/>
      <c r="F59" s="74">
        <f>SUM(F57:F58)</f>
        <v>88168</v>
      </c>
      <c r="G59" s="75"/>
      <c r="H59" s="76"/>
    </row>
    <row r="60" spans="2:8" ht="14.6" customHeight="1" thickTop="1">
      <c r="B60" s="43" t="s">
        <v>10</v>
      </c>
      <c r="C60" s="43"/>
      <c r="D60" s="43" t="s">
        <v>6</v>
      </c>
      <c r="E60" s="43"/>
      <c r="F60" s="43" t="s">
        <v>7</v>
      </c>
      <c r="G60" s="43"/>
      <c r="H60" s="43"/>
    </row>
    <row r="61" spans="2:8" ht="14.6" customHeight="1">
      <c r="B61" s="45"/>
      <c r="C61" s="43"/>
      <c r="D61" s="43"/>
      <c r="E61" s="77"/>
      <c r="F61" s="43"/>
      <c r="G61" s="43"/>
      <c r="H61" s="43"/>
    </row>
    <row r="62" spans="2:8">
      <c r="B62" s="43"/>
      <c r="C62" s="43"/>
      <c r="D62" s="43"/>
      <c r="E62" s="77"/>
      <c r="F62" s="43"/>
      <c r="G62" s="43"/>
      <c r="H62" s="43"/>
    </row>
    <row r="63" spans="2:8">
      <c r="C63" s="45"/>
      <c r="D63" s="45"/>
      <c r="E63" s="43"/>
      <c r="F63" s="77"/>
      <c r="G63" s="43"/>
      <c r="H63" s="43"/>
    </row>
    <row r="64" spans="2:8">
      <c r="B64" s="45"/>
      <c r="C64" s="45"/>
      <c r="D64" s="43"/>
      <c r="E64" s="77"/>
      <c r="F64" s="43"/>
      <c r="G64" s="43"/>
      <c r="H64" s="43"/>
    </row>
    <row r="65" spans="2:8" ht="18.2">
      <c r="B65" s="19"/>
      <c r="C65" s="20"/>
      <c r="D65" s="122" t="s">
        <v>75</v>
      </c>
      <c r="E65" s="123"/>
      <c r="F65" s="123"/>
      <c r="G65" s="21"/>
      <c r="H65" s="43"/>
    </row>
    <row r="66" spans="2:8" ht="18.2" customHeight="1">
      <c r="B66" s="124" t="s">
        <v>76</v>
      </c>
      <c r="C66" s="125" t="s">
        <v>77</v>
      </c>
      <c r="D66" s="127" t="s">
        <v>78</v>
      </c>
      <c r="E66" s="129" t="s">
        <v>79</v>
      </c>
      <c r="F66" s="130"/>
      <c r="G66" s="26" t="s">
        <v>11</v>
      </c>
      <c r="H66" s="127" t="s">
        <v>420</v>
      </c>
    </row>
    <row r="67" spans="2:8" ht="18.2" customHeight="1">
      <c r="B67" s="124"/>
      <c r="C67" s="126"/>
      <c r="D67" s="128"/>
      <c r="E67" s="131"/>
      <c r="F67" s="132"/>
      <c r="G67" s="27" t="s">
        <v>80</v>
      </c>
      <c r="H67" s="133"/>
    </row>
    <row r="68" spans="2:8" ht="18.350000000000001" customHeight="1">
      <c r="B68" s="78">
        <v>1</v>
      </c>
      <c r="C68" s="79" t="s">
        <v>81</v>
      </c>
      <c r="D68" s="88" t="s">
        <v>244</v>
      </c>
      <c r="E68" s="86" t="s">
        <v>86</v>
      </c>
      <c r="F68" s="93"/>
      <c r="G68" s="78">
        <v>1</v>
      </c>
      <c r="H68" s="80">
        <v>500</v>
      </c>
    </row>
    <row r="69" spans="2:8" ht="18.350000000000001" customHeight="1">
      <c r="B69" s="78">
        <v>2</v>
      </c>
      <c r="C69" s="79" t="s">
        <v>81</v>
      </c>
      <c r="D69" s="88" t="s">
        <v>245</v>
      </c>
      <c r="E69" s="110" t="s">
        <v>87</v>
      </c>
      <c r="F69" s="111"/>
      <c r="G69" s="78">
        <v>1</v>
      </c>
      <c r="H69" s="80">
        <v>500</v>
      </c>
    </row>
    <row r="70" spans="2:8" ht="18.350000000000001" customHeight="1">
      <c r="B70" s="78">
        <v>3</v>
      </c>
      <c r="C70" s="79" t="s">
        <v>81</v>
      </c>
      <c r="D70" s="88" t="s">
        <v>246</v>
      </c>
      <c r="E70" s="110" t="s">
        <v>87</v>
      </c>
      <c r="F70" s="111"/>
      <c r="G70" s="78">
        <v>1</v>
      </c>
      <c r="H70" s="80">
        <v>500</v>
      </c>
    </row>
    <row r="71" spans="2:8" ht="18.350000000000001" customHeight="1">
      <c r="B71" s="78">
        <v>4</v>
      </c>
      <c r="C71" s="79" t="s">
        <v>81</v>
      </c>
      <c r="D71" s="88" t="s">
        <v>247</v>
      </c>
      <c r="E71" s="110" t="s">
        <v>88</v>
      </c>
      <c r="F71" s="111"/>
      <c r="G71" s="78">
        <v>1</v>
      </c>
      <c r="H71" s="80">
        <v>500</v>
      </c>
    </row>
    <row r="72" spans="2:8" ht="18.350000000000001" customHeight="1">
      <c r="B72" s="78">
        <v>5</v>
      </c>
      <c r="C72" s="79" t="s">
        <v>81</v>
      </c>
      <c r="D72" s="88" t="s">
        <v>248</v>
      </c>
      <c r="E72" s="86" t="s">
        <v>89</v>
      </c>
      <c r="F72" s="93"/>
      <c r="G72" s="78">
        <v>1</v>
      </c>
      <c r="H72" s="80">
        <v>500</v>
      </c>
    </row>
    <row r="73" spans="2:8" ht="18.350000000000001" customHeight="1">
      <c r="B73" s="78">
        <v>6</v>
      </c>
      <c r="C73" s="79" t="s">
        <v>81</v>
      </c>
      <c r="D73" s="88" t="s">
        <v>249</v>
      </c>
      <c r="E73" s="86" t="s">
        <v>90</v>
      </c>
      <c r="F73" s="93"/>
      <c r="G73" s="78">
        <v>1</v>
      </c>
      <c r="H73" s="80">
        <v>500</v>
      </c>
    </row>
    <row r="74" spans="2:8" ht="18.350000000000001" customHeight="1">
      <c r="B74" s="78">
        <v>7</v>
      </c>
      <c r="C74" s="79" t="s">
        <v>81</v>
      </c>
      <c r="D74" s="88" t="s">
        <v>250</v>
      </c>
      <c r="E74" s="110" t="s">
        <v>91</v>
      </c>
      <c r="F74" s="111"/>
      <c r="G74" s="78">
        <v>1</v>
      </c>
      <c r="H74" s="80">
        <v>500</v>
      </c>
    </row>
    <row r="75" spans="2:8" ht="18.350000000000001" customHeight="1">
      <c r="B75" s="78">
        <v>8</v>
      </c>
      <c r="C75" s="79" t="s">
        <v>81</v>
      </c>
      <c r="D75" s="88" t="s">
        <v>251</v>
      </c>
      <c r="E75" s="110" t="s">
        <v>243</v>
      </c>
      <c r="F75" s="111"/>
      <c r="G75" s="78">
        <v>1</v>
      </c>
      <c r="H75" s="80">
        <v>500</v>
      </c>
    </row>
    <row r="76" spans="2:8" ht="18.350000000000001" customHeight="1">
      <c r="B76" s="78">
        <v>9</v>
      </c>
      <c r="C76" s="79" t="s">
        <v>81</v>
      </c>
      <c r="D76" s="88" t="s">
        <v>252</v>
      </c>
      <c r="E76" s="86" t="s">
        <v>93</v>
      </c>
      <c r="F76" s="94"/>
      <c r="G76" s="78">
        <v>1</v>
      </c>
      <c r="H76" s="80">
        <v>500</v>
      </c>
    </row>
    <row r="77" spans="2:8" ht="18.350000000000001" customHeight="1">
      <c r="B77" s="78">
        <v>10</v>
      </c>
      <c r="C77" s="79" t="s">
        <v>81</v>
      </c>
      <c r="D77" s="88" t="s">
        <v>253</v>
      </c>
      <c r="E77" s="110" t="s">
        <v>92</v>
      </c>
      <c r="F77" s="111"/>
      <c r="G77" s="78">
        <v>1</v>
      </c>
      <c r="H77" s="80">
        <v>500</v>
      </c>
    </row>
    <row r="78" spans="2:8" ht="18.350000000000001" customHeight="1">
      <c r="B78" s="78">
        <v>11</v>
      </c>
      <c r="C78" s="79" t="s">
        <v>81</v>
      </c>
      <c r="D78" s="88" t="s">
        <v>254</v>
      </c>
      <c r="E78" s="110" t="s">
        <v>242</v>
      </c>
      <c r="F78" s="111"/>
      <c r="G78" s="78">
        <v>1</v>
      </c>
      <c r="H78" s="80">
        <v>500</v>
      </c>
    </row>
    <row r="79" spans="2:8" ht="18.350000000000001" customHeight="1">
      <c r="B79" s="78">
        <v>12</v>
      </c>
      <c r="C79" s="79" t="s">
        <v>81</v>
      </c>
      <c r="D79" s="88" t="s">
        <v>255</v>
      </c>
      <c r="E79" s="110" t="s">
        <v>94</v>
      </c>
      <c r="F79" s="111"/>
      <c r="G79" s="78">
        <v>1</v>
      </c>
      <c r="H79" s="80">
        <v>500</v>
      </c>
    </row>
    <row r="80" spans="2:8" ht="18.350000000000001" customHeight="1">
      <c r="B80" s="78">
        <v>13</v>
      </c>
      <c r="C80" s="79" t="s">
        <v>81</v>
      </c>
      <c r="D80" s="88" t="s">
        <v>256</v>
      </c>
      <c r="E80" s="106" t="s">
        <v>241</v>
      </c>
      <c r="F80" s="107"/>
      <c r="G80" s="78">
        <v>1</v>
      </c>
      <c r="H80" s="80">
        <v>500</v>
      </c>
    </row>
    <row r="81" spans="2:8" ht="18.350000000000001" customHeight="1">
      <c r="B81" s="78">
        <v>14</v>
      </c>
      <c r="C81" s="79" t="s">
        <v>81</v>
      </c>
      <c r="D81" s="88" t="s">
        <v>257</v>
      </c>
      <c r="E81" s="95" t="s">
        <v>95</v>
      </c>
      <c r="F81" s="93"/>
      <c r="G81" s="78">
        <v>1</v>
      </c>
      <c r="H81" s="80">
        <v>500</v>
      </c>
    </row>
    <row r="82" spans="2:8" ht="18.350000000000001" customHeight="1">
      <c r="B82" s="78">
        <v>15</v>
      </c>
      <c r="C82" s="79" t="s">
        <v>81</v>
      </c>
      <c r="D82" s="88" t="s">
        <v>258</v>
      </c>
      <c r="E82" s="95" t="s">
        <v>96</v>
      </c>
      <c r="F82" s="93"/>
      <c r="G82" s="78">
        <v>1</v>
      </c>
      <c r="H82" s="80">
        <v>500</v>
      </c>
    </row>
    <row r="83" spans="2:8" ht="18.350000000000001" customHeight="1">
      <c r="B83" s="78">
        <v>16</v>
      </c>
      <c r="C83" s="79" t="s">
        <v>81</v>
      </c>
      <c r="D83" s="88" t="s">
        <v>259</v>
      </c>
      <c r="E83" s="95" t="s">
        <v>97</v>
      </c>
      <c r="F83" s="93"/>
      <c r="G83" s="78">
        <v>1</v>
      </c>
      <c r="H83" s="80">
        <v>500</v>
      </c>
    </row>
    <row r="84" spans="2:8" ht="18.350000000000001" customHeight="1">
      <c r="B84" s="78">
        <v>17</v>
      </c>
      <c r="C84" s="79" t="s">
        <v>81</v>
      </c>
      <c r="D84" s="88" t="s">
        <v>260</v>
      </c>
      <c r="E84" s="95" t="s">
        <v>98</v>
      </c>
      <c r="F84" s="93"/>
      <c r="G84" s="78">
        <v>1</v>
      </c>
      <c r="H84" s="80">
        <v>500</v>
      </c>
    </row>
    <row r="85" spans="2:8" ht="18.350000000000001" customHeight="1">
      <c r="B85" s="78">
        <v>18</v>
      </c>
      <c r="C85" s="79" t="s">
        <v>81</v>
      </c>
      <c r="D85" s="88" t="s">
        <v>261</v>
      </c>
      <c r="E85" s="95" t="s">
        <v>99</v>
      </c>
      <c r="F85" s="93"/>
      <c r="G85" s="78">
        <v>1</v>
      </c>
      <c r="H85" s="80">
        <v>500</v>
      </c>
    </row>
    <row r="86" spans="2:8" ht="18.350000000000001" customHeight="1">
      <c r="B86" s="78">
        <v>19</v>
      </c>
      <c r="C86" s="79" t="s">
        <v>81</v>
      </c>
      <c r="D86" s="88" t="s">
        <v>262</v>
      </c>
      <c r="E86" s="95" t="s">
        <v>100</v>
      </c>
      <c r="F86" s="93"/>
      <c r="G86" s="78">
        <v>1</v>
      </c>
      <c r="H86" s="80">
        <v>500</v>
      </c>
    </row>
    <row r="87" spans="2:8" ht="18.350000000000001" customHeight="1">
      <c r="B87" s="78">
        <v>20</v>
      </c>
      <c r="C87" s="79" t="s">
        <v>81</v>
      </c>
      <c r="D87" s="88" t="s">
        <v>263</v>
      </c>
      <c r="E87" s="86" t="s">
        <v>101</v>
      </c>
      <c r="F87" s="93"/>
      <c r="G87" s="78">
        <v>1</v>
      </c>
      <c r="H87" s="80">
        <v>500</v>
      </c>
    </row>
    <row r="88" spans="2:8" ht="18.350000000000001" customHeight="1">
      <c r="B88" s="78">
        <v>21</v>
      </c>
      <c r="C88" s="23" t="s">
        <v>81</v>
      </c>
      <c r="D88" s="89" t="s">
        <v>264</v>
      </c>
      <c r="E88" s="96" t="s">
        <v>102</v>
      </c>
      <c r="F88" s="93"/>
      <c r="G88" s="22">
        <v>1</v>
      </c>
      <c r="H88" s="80">
        <v>500</v>
      </c>
    </row>
    <row r="89" spans="2:8" ht="18.350000000000001" customHeight="1">
      <c r="B89" s="78">
        <v>22</v>
      </c>
      <c r="C89" s="23" t="s">
        <v>81</v>
      </c>
      <c r="D89" s="89" t="s">
        <v>265</v>
      </c>
      <c r="E89" s="96" t="s">
        <v>103</v>
      </c>
      <c r="F89" s="93"/>
      <c r="G89" s="22">
        <v>1</v>
      </c>
      <c r="H89" s="80">
        <v>500</v>
      </c>
    </row>
    <row r="90" spans="2:8" ht="18.350000000000001" customHeight="1">
      <c r="B90" s="78">
        <v>23</v>
      </c>
      <c r="C90" s="23" t="s">
        <v>81</v>
      </c>
      <c r="D90" s="89" t="s">
        <v>266</v>
      </c>
      <c r="E90" s="96" t="s">
        <v>104</v>
      </c>
      <c r="F90" s="93"/>
      <c r="G90" s="22">
        <v>1</v>
      </c>
      <c r="H90" s="80">
        <v>500</v>
      </c>
    </row>
    <row r="91" spans="2:8" ht="18.350000000000001" customHeight="1">
      <c r="B91" s="78">
        <v>24</v>
      </c>
      <c r="C91" s="23" t="s">
        <v>81</v>
      </c>
      <c r="D91" s="89" t="s">
        <v>267</v>
      </c>
      <c r="E91" s="96" t="s">
        <v>105</v>
      </c>
      <c r="F91" s="93"/>
      <c r="G91" s="22">
        <v>1</v>
      </c>
      <c r="H91" s="80">
        <v>500</v>
      </c>
    </row>
    <row r="92" spans="2:8" ht="18.350000000000001" customHeight="1">
      <c r="B92" s="78">
        <v>25</v>
      </c>
      <c r="C92" s="23" t="s">
        <v>81</v>
      </c>
      <c r="D92" s="89" t="s">
        <v>268</v>
      </c>
      <c r="E92" s="96" t="s">
        <v>195</v>
      </c>
      <c r="F92" s="93"/>
      <c r="G92" s="22">
        <v>1</v>
      </c>
      <c r="H92" s="80">
        <v>500</v>
      </c>
    </row>
    <row r="93" spans="2:8" ht="18.350000000000001" customHeight="1">
      <c r="B93" s="78">
        <v>26</v>
      </c>
      <c r="C93" s="23" t="s">
        <v>81</v>
      </c>
      <c r="D93" s="90" t="s">
        <v>269</v>
      </c>
      <c r="E93" s="96" t="s">
        <v>106</v>
      </c>
      <c r="F93" s="93"/>
      <c r="G93" s="22">
        <v>1</v>
      </c>
      <c r="H93" s="80">
        <v>500</v>
      </c>
    </row>
    <row r="94" spans="2:8" ht="18.350000000000001" customHeight="1">
      <c r="B94" s="78">
        <v>27</v>
      </c>
      <c r="C94" s="23" t="s">
        <v>81</v>
      </c>
      <c r="D94" s="90" t="s">
        <v>270</v>
      </c>
      <c r="E94" s="96" t="s">
        <v>197</v>
      </c>
      <c r="F94" s="93"/>
      <c r="G94" s="22">
        <v>1</v>
      </c>
      <c r="H94" s="80">
        <v>500</v>
      </c>
    </row>
    <row r="95" spans="2:8" ht="18.350000000000001" customHeight="1">
      <c r="B95" s="78">
        <v>28</v>
      </c>
      <c r="C95" s="23" t="s">
        <v>81</v>
      </c>
      <c r="D95" s="89" t="s">
        <v>271</v>
      </c>
      <c r="E95" s="104" t="s">
        <v>198</v>
      </c>
      <c r="F95" s="105"/>
      <c r="G95" s="22">
        <v>1</v>
      </c>
      <c r="H95" s="80">
        <v>500</v>
      </c>
    </row>
    <row r="96" spans="2:8" ht="18.350000000000001" customHeight="1">
      <c r="B96" s="78">
        <v>29</v>
      </c>
      <c r="C96" s="23" t="s">
        <v>81</v>
      </c>
      <c r="D96" s="90" t="s">
        <v>272</v>
      </c>
      <c r="E96" s="96" t="s">
        <v>107</v>
      </c>
      <c r="F96" s="93"/>
      <c r="G96" s="22">
        <v>1</v>
      </c>
      <c r="H96" s="80">
        <v>500</v>
      </c>
    </row>
    <row r="97" spans="2:8" ht="18.350000000000001" customHeight="1">
      <c r="B97" s="78">
        <v>30</v>
      </c>
      <c r="C97" s="23" t="s">
        <v>81</v>
      </c>
      <c r="D97" s="89" t="s">
        <v>273</v>
      </c>
      <c r="E97" s="96" t="s">
        <v>108</v>
      </c>
      <c r="F97" s="93"/>
      <c r="G97" s="22">
        <v>1</v>
      </c>
      <c r="H97" s="80">
        <v>500</v>
      </c>
    </row>
    <row r="98" spans="2:8" ht="18.350000000000001" customHeight="1">
      <c r="B98" s="78">
        <v>31</v>
      </c>
      <c r="C98" s="23" t="s">
        <v>81</v>
      </c>
      <c r="D98" s="89" t="s">
        <v>274</v>
      </c>
      <c r="E98" s="96" t="s">
        <v>109</v>
      </c>
      <c r="F98" s="93"/>
      <c r="G98" s="22">
        <v>1</v>
      </c>
      <c r="H98" s="80">
        <v>500</v>
      </c>
    </row>
    <row r="99" spans="2:8" ht="18.350000000000001" customHeight="1">
      <c r="B99" s="78">
        <v>32</v>
      </c>
      <c r="C99" s="23" t="s">
        <v>81</v>
      </c>
      <c r="D99" s="89" t="s">
        <v>275</v>
      </c>
      <c r="E99" s="96" t="s">
        <v>194</v>
      </c>
      <c r="F99" s="93"/>
      <c r="G99" s="22">
        <v>1</v>
      </c>
      <c r="H99" s="80">
        <v>500</v>
      </c>
    </row>
    <row r="100" spans="2:8" ht="18.350000000000001" customHeight="1">
      <c r="B100" s="78">
        <v>33</v>
      </c>
      <c r="C100" s="23" t="s">
        <v>81</v>
      </c>
      <c r="D100" s="89" t="s">
        <v>276</v>
      </c>
      <c r="E100" s="96" t="s">
        <v>110</v>
      </c>
      <c r="F100" s="93"/>
      <c r="G100" s="22">
        <v>1</v>
      </c>
      <c r="H100" s="80">
        <v>500</v>
      </c>
    </row>
    <row r="101" spans="2:8" ht="18.350000000000001" customHeight="1">
      <c r="B101" s="78">
        <v>34</v>
      </c>
      <c r="C101" s="23" t="s">
        <v>81</v>
      </c>
      <c r="D101" s="89" t="s">
        <v>277</v>
      </c>
      <c r="E101" s="96" t="s">
        <v>111</v>
      </c>
      <c r="F101" s="93"/>
      <c r="G101" s="22">
        <v>1</v>
      </c>
      <c r="H101" s="80">
        <v>500</v>
      </c>
    </row>
    <row r="102" spans="2:8" ht="18.350000000000001" customHeight="1">
      <c r="B102" s="78">
        <v>35</v>
      </c>
      <c r="C102" s="23" t="s">
        <v>81</v>
      </c>
      <c r="D102" s="89" t="s">
        <v>278</v>
      </c>
      <c r="E102" s="96" t="s">
        <v>112</v>
      </c>
      <c r="F102" s="93"/>
      <c r="G102" s="22">
        <v>1</v>
      </c>
      <c r="H102" s="80">
        <v>500</v>
      </c>
    </row>
    <row r="103" spans="2:8" ht="18.350000000000001" customHeight="1">
      <c r="B103" s="78">
        <v>36</v>
      </c>
      <c r="C103" s="23" t="s">
        <v>81</v>
      </c>
      <c r="D103" s="89" t="s">
        <v>279</v>
      </c>
      <c r="E103" s="96" t="s">
        <v>113</v>
      </c>
      <c r="F103" s="93"/>
      <c r="G103" s="22">
        <v>1</v>
      </c>
      <c r="H103" s="80">
        <v>500</v>
      </c>
    </row>
    <row r="104" spans="2:8" ht="18.350000000000001" customHeight="1">
      <c r="B104" s="78">
        <v>37</v>
      </c>
      <c r="C104" s="23" t="s">
        <v>81</v>
      </c>
      <c r="D104" s="89" t="s">
        <v>280</v>
      </c>
      <c r="E104" s="96" t="s">
        <v>114</v>
      </c>
      <c r="F104" s="93"/>
      <c r="G104" s="22">
        <v>1</v>
      </c>
      <c r="H104" s="80">
        <v>500</v>
      </c>
    </row>
    <row r="105" spans="2:8" ht="18.350000000000001" customHeight="1">
      <c r="B105" s="78">
        <v>38</v>
      </c>
      <c r="C105" s="23" t="s">
        <v>81</v>
      </c>
      <c r="D105" s="89" t="s">
        <v>281</v>
      </c>
      <c r="E105" s="85" t="s">
        <v>115</v>
      </c>
      <c r="F105" s="93"/>
      <c r="G105" s="22">
        <v>1</v>
      </c>
      <c r="H105" s="80">
        <v>500</v>
      </c>
    </row>
    <row r="106" spans="2:8" ht="18.350000000000001" customHeight="1">
      <c r="B106" s="78">
        <v>39</v>
      </c>
      <c r="C106" s="23" t="s">
        <v>81</v>
      </c>
      <c r="D106" s="89" t="s">
        <v>282</v>
      </c>
      <c r="E106" s="85" t="s">
        <v>116</v>
      </c>
      <c r="F106" s="93"/>
      <c r="G106" s="22">
        <v>1</v>
      </c>
      <c r="H106" s="80">
        <v>500</v>
      </c>
    </row>
    <row r="107" spans="2:8" ht="18.350000000000001" customHeight="1">
      <c r="B107" s="78">
        <v>40</v>
      </c>
      <c r="C107" s="23" t="s">
        <v>81</v>
      </c>
      <c r="D107" s="89" t="s">
        <v>283</v>
      </c>
      <c r="E107" s="85" t="s">
        <v>117</v>
      </c>
      <c r="F107" s="93"/>
      <c r="G107" s="22">
        <v>1</v>
      </c>
      <c r="H107" s="80">
        <v>500</v>
      </c>
    </row>
    <row r="108" spans="2:8" ht="18.350000000000001" customHeight="1">
      <c r="B108" s="78">
        <v>41</v>
      </c>
      <c r="C108" s="81" t="s">
        <v>82</v>
      </c>
      <c r="D108" s="89" t="s">
        <v>284</v>
      </c>
      <c r="E108" s="97" t="s">
        <v>118</v>
      </c>
      <c r="F108" s="93"/>
      <c r="G108" s="22">
        <v>1</v>
      </c>
      <c r="H108" s="80">
        <v>500</v>
      </c>
    </row>
    <row r="109" spans="2:8" ht="18.350000000000001" customHeight="1">
      <c r="B109" s="78">
        <v>42</v>
      </c>
      <c r="C109" s="81" t="s">
        <v>82</v>
      </c>
      <c r="D109" s="89" t="s">
        <v>285</v>
      </c>
      <c r="E109" s="97" t="s">
        <v>119</v>
      </c>
      <c r="F109" s="93"/>
      <c r="G109" s="22">
        <v>1</v>
      </c>
      <c r="H109" s="80">
        <v>500</v>
      </c>
    </row>
    <row r="110" spans="2:8" ht="18.350000000000001" customHeight="1">
      <c r="B110" s="78">
        <v>43</v>
      </c>
      <c r="C110" s="81" t="s">
        <v>82</v>
      </c>
      <c r="D110" s="89" t="s">
        <v>286</v>
      </c>
      <c r="E110" s="98" t="s">
        <v>120</v>
      </c>
      <c r="F110" s="93"/>
      <c r="G110" s="22">
        <v>1</v>
      </c>
      <c r="H110" s="80">
        <v>500</v>
      </c>
    </row>
    <row r="111" spans="2:8" ht="18.350000000000001" customHeight="1">
      <c r="B111" s="78">
        <v>44</v>
      </c>
      <c r="C111" s="81" t="s">
        <v>82</v>
      </c>
      <c r="D111" s="89" t="s">
        <v>287</v>
      </c>
      <c r="E111" s="87" t="s">
        <v>121</v>
      </c>
      <c r="F111" s="93"/>
      <c r="G111" s="22">
        <v>1</v>
      </c>
      <c r="H111" s="80">
        <v>500</v>
      </c>
    </row>
    <row r="112" spans="2:8" ht="18.350000000000001" customHeight="1">
      <c r="B112" s="78">
        <v>45</v>
      </c>
      <c r="C112" s="81" t="s">
        <v>82</v>
      </c>
      <c r="D112" s="89" t="s">
        <v>288</v>
      </c>
      <c r="E112" s="97" t="s">
        <v>121</v>
      </c>
      <c r="F112" s="93"/>
      <c r="G112" s="22">
        <v>1</v>
      </c>
      <c r="H112" s="80">
        <v>500</v>
      </c>
    </row>
    <row r="113" spans="2:8" ht="18.350000000000001" customHeight="1">
      <c r="B113" s="78">
        <v>46</v>
      </c>
      <c r="C113" s="81" t="s">
        <v>82</v>
      </c>
      <c r="D113" s="89" t="s">
        <v>289</v>
      </c>
      <c r="E113" s="97" t="s">
        <v>122</v>
      </c>
      <c r="F113" s="93"/>
      <c r="G113" s="22">
        <v>1</v>
      </c>
      <c r="H113" s="80">
        <v>500</v>
      </c>
    </row>
    <row r="114" spans="2:8" ht="18.350000000000001" customHeight="1">
      <c r="B114" s="78">
        <v>47</v>
      </c>
      <c r="C114" s="81" t="s">
        <v>82</v>
      </c>
      <c r="D114" s="89" t="s">
        <v>290</v>
      </c>
      <c r="E114" s="97" t="s">
        <v>123</v>
      </c>
      <c r="F114" s="93"/>
      <c r="G114" s="22">
        <v>1</v>
      </c>
      <c r="H114" s="80">
        <v>500</v>
      </c>
    </row>
    <row r="115" spans="2:8" ht="18.350000000000001" customHeight="1">
      <c r="B115" s="78">
        <v>48</v>
      </c>
      <c r="C115" s="81" t="s">
        <v>82</v>
      </c>
      <c r="D115" s="89" t="s">
        <v>291</v>
      </c>
      <c r="E115" s="97" t="s">
        <v>123</v>
      </c>
      <c r="F115" s="93"/>
      <c r="G115" s="22">
        <v>1</v>
      </c>
      <c r="H115" s="80">
        <v>500</v>
      </c>
    </row>
    <row r="116" spans="2:8" ht="18.350000000000001" customHeight="1">
      <c r="B116" s="78">
        <v>49</v>
      </c>
      <c r="C116" s="81" t="s">
        <v>82</v>
      </c>
      <c r="D116" s="89" t="s">
        <v>292</v>
      </c>
      <c r="E116" s="97" t="s">
        <v>124</v>
      </c>
      <c r="F116" s="93"/>
      <c r="G116" s="22">
        <v>1</v>
      </c>
      <c r="H116" s="80">
        <v>500</v>
      </c>
    </row>
    <row r="117" spans="2:8" ht="18.350000000000001" customHeight="1">
      <c r="B117" s="78">
        <v>50</v>
      </c>
      <c r="C117" s="81" t="s">
        <v>82</v>
      </c>
      <c r="D117" s="89" t="s">
        <v>293</v>
      </c>
      <c r="E117" s="97" t="s">
        <v>125</v>
      </c>
      <c r="F117" s="93"/>
      <c r="G117" s="22">
        <v>1</v>
      </c>
      <c r="H117" s="80">
        <v>500</v>
      </c>
    </row>
    <row r="118" spans="2:8" ht="18.350000000000001" customHeight="1">
      <c r="B118" s="78">
        <v>51</v>
      </c>
      <c r="C118" s="81" t="s">
        <v>82</v>
      </c>
      <c r="D118" s="89" t="s">
        <v>294</v>
      </c>
      <c r="E118" s="99" t="s">
        <v>126</v>
      </c>
      <c r="F118" s="93"/>
      <c r="G118" s="22">
        <v>1</v>
      </c>
      <c r="H118" s="80">
        <v>500</v>
      </c>
    </row>
    <row r="119" spans="2:8" ht="18.350000000000001" customHeight="1">
      <c r="B119" s="78">
        <v>52</v>
      </c>
      <c r="C119" s="81" t="s">
        <v>82</v>
      </c>
      <c r="D119" s="89" t="s">
        <v>295</v>
      </c>
      <c r="E119" s="97" t="s">
        <v>126</v>
      </c>
      <c r="F119" s="93"/>
      <c r="G119" s="22">
        <v>1</v>
      </c>
      <c r="H119" s="80">
        <v>500</v>
      </c>
    </row>
    <row r="120" spans="2:8" ht="18.350000000000001" customHeight="1">
      <c r="B120" s="78">
        <v>53</v>
      </c>
      <c r="C120" s="81" t="s">
        <v>82</v>
      </c>
      <c r="D120" s="89" t="s">
        <v>296</v>
      </c>
      <c r="E120" s="97" t="s">
        <v>127</v>
      </c>
      <c r="F120" s="93"/>
      <c r="G120" s="22">
        <v>1</v>
      </c>
      <c r="H120" s="80">
        <v>500</v>
      </c>
    </row>
    <row r="121" spans="2:8" ht="18.350000000000001" customHeight="1">
      <c r="B121" s="78">
        <v>54</v>
      </c>
      <c r="C121" s="81" t="s">
        <v>82</v>
      </c>
      <c r="D121" s="89" t="s">
        <v>297</v>
      </c>
      <c r="E121" s="97" t="s">
        <v>127</v>
      </c>
      <c r="F121" s="93"/>
      <c r="G121" s="22">
        <v>1</v>
      </c>
      <c r="H121" s="80">
        <v>500</v>
      </c>
    </row>
    <row r="122" spans="2:8" ht="18.350000000000001" customHeight="1">
      <c r="B122" s="78">
        <v>55</v>
      </c>
      <c r="C122" s="81" t="s">
        <v>82</v>
      </c>
      <c r="D122" s="89" t="s">
        <v>298</v>
      </c>
      <c r="E122" s="97" t="s">
        <v>128</v>
      </c>
      <c r="F122" s="93"/>
      <c r="G122" s="22">
        <v>1</v>
      </c>
      <c r="H122" s="80">
        <v>500</v>
      </c>
    </row>
    <row r="123" spans="2:8" ht="18.350000000000001" customHeight="1">
      <c r="B123" s="78">
        <v>56</v>
      </c>
      <c r="C123" s="81" t="s">
        <v>82</v>
      </c>
      <c r="D123" s="89" t="s">
        <v>299</v>
      </c>
      <c r="E123" s="87" t="s">
        <v>131</v>
      </c>
      <c r="F123" s="93"/>
      <c r="G123" s="22">
        <v>1</v>
      </c>
      <c r="H123" s="80">
        <v>500</v>
      </c>
    </row>
    <row r="124" spans="2:8" ht="18.350000000000001" customHeight="1">
      <c r="B124" s="78">
        <v>57</v>
      </c>
      <c r="C124" s="81" t="s">
        <v>82</v>
      </c>
      <c r="D124" s="89" t="s">
        <v>300</v>
      </c>
      <c r="E124" s="97" t="s">
        <v>132</v>
      </c>
      <c r="F124" s="93"/>
      <c r="G124" s="22">
        <v>1</v>
      </c>
      <c r="H124" s="80">
        <v>500</v>
      </c>
    </row>
    <row r="125" spans="2:8" ht="18.350000000000001" customHeight="1">
      <c r="B125" s="78">
        <v>58</v>
      </c>
      <c r="C125" s="81" t="s">
        <v>82</v>
      </c>
      <c r="D125" s="89" t="s">
        <v>292</v>
      </c>
      <c r="E125" s="97" t="s">
        <v>130</v>
      </c>
      <c r="F125" s="93"/>
      <c r="G125" s="22">
        <v>1</v>
      </c>
      <c r="H125" s="80">
        <v>500</v>
      </c>
    </row>
    <row r="126" spans="2:8" ht="18.350000000000001" customHeight="1">
      <c r="B126" s="78">
        <v>59</v>
      </c>
      <c r="C126" s="81" t="s">
        <v>82</v>
      </c>
      <c r="D126" s="89" t="s">
        <v>301</v>
      </c>
      <c r="E126" s="87" t="s">
        <v>129</v>
      </c>
      <c r="F126" s="93"/>
      <c r="G126" s="22">
        <v>1</v>
      </c>
      <c r="H126" s="80">
        <v>500</v>
      </c>
    </row>
    <row r="127" spans="2:8" ht="18.350000000000001" customHeight="1">
      <c r="B127" s="78">
        <v>60</v>
      </c>
      <c r="C127" s="81" t="s">
        <v>82</v>
      </c>
      <c r="D127" s="89" t="s">
        <v>302</v>
      </c>
      <c r="E127" s="87" t="s">
        <v>138</v>
      </c>
      <c r="F127" s="93"/>
      <c r="G127" s="22">
        <v>1</v>
      </c>
      <c r="H127" s="80">
        <v>500</v>
      </c>
    </row>
    <row r="128" spans="2:8" ht="18.350000000000001" customHeight="1">
      <c r="B128" s="78">
        <v>61</v>
      </c>
      <c r="C128" s="23" t="s">
        <v>83</v>
      </c>
      <c r="D128" s="89" t="s">
        <v>303</v>
      </c>
      <c r="E128" s="87" t="s">
        <v>135</v>
      </c>
      <c r="F128" s="93"/>
      <c r="G128" s="22">
        <v>1</v>
      </c>
      <c r="H128" s="80">
        <v>500</v>
      </c>
    </row>
    <row r="129" spans="2:8" ht="18.350000000000001" customHeight="1">
      <c r="B129" s="78">
        <v>62</v>
      </c>
      <c r="C129" s="23" t="s">
        <v>83</v>
      </c>
      <c r="D129" s="89" t="s">
        <v>304</v>
      </c>
      <c r="E129" s="87" t="s">
        <v>136</v>
      </c>
      <c r="F129" s="93"/>
      <c r="G129" s="22">
        <v>1</v>
      </c>
      <c r="H129" s="80">
        <v>500</v>
      </c>
    </row>
    <row r="130" spans="2:8" ht="18.350000000000001" customHeight="1">
      <c r="B130" s="78">
        <v>63</v>
      </c>
      <c r="C130" s="23" t="s">
        <v>83</v>
      </c>
      <c r="D130" s="89" t="s">
        <v>305</v>
      </c>
      <c r="E130" s="87" t="s">
        <v>133</v>
      </c>
      <c r="F130" s="93"/>
      <c r="G130" s="22">
        <v>1</v>
      </c>
      <c r="H130" s="80">
        <v>500</v>
      </c>
    </row>
    <row r="131" spans="2:8" ht="18.350000000000001" customHeight="1">
      <c r="B131" s="78">
        <v>64</v>
      </c>
      <c r="C131" s="23" t="s">
        <v>83</v>
      </c>
      <c r="D131" s="90" t="s">
        <v>306</v>
      </c>
      <c r="E131" s="87" t="s">
        <v>134</v>
      </c>
      <c r="F131" s="93"/>
      <c r="G131" s="22">
        <v>1</v>
      </c>
      <c r="H131" s="80">
        <v>500</v>
      </c>
    </row>
    <row r="132" spans="2:8" ht="18.350000000000001" customHeight="1">
      <c r="B132" s="78">
        <v>65</v>
      </c>
      <c r="C132" s="23" t="s">
        <v>83</v>
      </c>
      <c r="D132" s="90" t="s">
        <v>307</v>
      </c>
      <c r="E132" s="87" t="s">
        <v>137</v>
      </c>
      <c r="F132" s="93"/>
      <c r="G132" s="22">
        <v>1</v>
      </c>
      <c r="H132" s="80">
        <v>500</v>
      </c>
    </row>
    <row r="133" spans="2:8" ht="18.350000000000001" customHeight="1">
      <c r="B133" s="78">
        <v>66</v>
      </c>
      <c r="C133" s="23" t="s">
        <v>83</v>
      </c>
      <c r="D133" s="90" t="s">
        <v>308</v>
      </c>
      <c r="E133" s="87" t="s">
        <v>139</v>
      </c>
      <c r="F133" s="93"/>
      <c r="G133" s="22">
        <v>1</v>
      </c>
      <c r="H133" s="80">
        <v>500</v>
      </c>
    </row>
    <row r="134" spans="2:8" ht="18.350000000000001" customHeight="1">
      <c r="B134" s="78">
        <v>67</v>
      </c>
      <c r="C134" s="23" t="s">
        <v>83</v>
      </c>
      <c r="D134" s="90" t="s">
        <v>309</v>
      </c>
      <c r="E134" s="87" t="s">
        <v>140</v>
      </c>
      <c r="F134" s="93"/>
      <c r="G134" s="22">
        <v>1</v>
      </c>
      <c r="H134" s="80">
        <v>500</v>
      </c>
    </row>
    <row r="135" spans="2:8" ht="18.350000000000001" customHeight="1">
      <c r="B135" s="78">
        <v>68</v>
      </c>
      <c r="C135" s="23" t="s">
        <v>83</v>
      </c>
      <c r="D135" s="90" t="s">
        <v>310</v>
      </c>
      <c r="E135" s="87" t="s">
        <v>141</v>
      </c>
      <c r="F135" s="93"/>
      <c r="G135" s="22">
        <v>1</v>
      </c>
      <c r="H135" s="80">
        <v>500</v>
      </c>
    </row>
    <row r="136" spans="2:8" ht="18.350000000000001" customHeight="1">
      <c r="B136" s="78">
        <v>69</v>
      </c>
      <c r="C136" s="23" t="s">
        <v>83</v>
      </c>
      <c r="D136" s="90" t="s">
        <v>311</v>
      </c>
      <c r="E136" s="87" t="s">
        <v>142</v>
      </c>
      <c r="F136" s="93"/>
      <c r="G136" s="22">
        <v>1</v>
      </c>
      <c r="H136" s="80">
        <v>500</v>
      </c>
    </row>
    <row r="137" spans="2:8" ht="18.350000000000001" customHeight="1">
      <c r="B137" s="78">
        <v>70</v>
      </c>
      <c r="C137" s="23" t="s">
        <v>83</v>
      </c>
      <c r="D137" s="90" t="s">
        <v>312</v>
      </c>
      <c r="E137" s="87" t="s">
        <v>142</v>
      </c>
      <c r="F137" s="100"/>
      <c r="G137" s="22">
        <v>1</v>
      </c>
      <c r="H137" s="80">
        <v>500</v>
      </c>
    </row>
    <row r="138" spans="2:8" ht="18.350000000000001" customHeight="1">
      <c r="B138" s="78">
        <v>71</v>
      </c>
      <c r="C138" s="23" t="s">
        <v>83</v>
      </c>
      <c r="D138" s="90" t="s">
        <v>313</v>
      </c>
      <c r="E138" s="87" t="s">
        <v>143</v>
      </c>
      <c r="F138" s="100"/>
      <c r="G138" s="22">
        <v>1</v>
      </c>
      <c r="H138" s="80">
        <v>500</v>
      </c>
    </row>
    <row r="139" spans="2:8" ht="18.350000000000001" customHeight="1">
      <c r="B139" s="78">
        <v>72</v>
      </c>
      <c r="C139" s="23" t="s">
        <v>83</v>
      </c>
      <c r="D139" s="90" t="s">
        <v>314</v>
      </c>
      <c r="E139" s="87" t="s">
        <v>144</v>
      </c>
      <c r="F139" s="100"/>
      <c r="G139" s="22">
        <v>1</v>
      </c>
      <c r="H139" s="80">
        <v>500</v>
      </c>
    </row>
    <row r="140" spans="2:8" ht="18.350000000000001" customHeight="1">
      <c r="B140" s="78">
        <v>73</v>
      </c>
      <c r="C140" s="23" t="s">
        <v>83</v>
      </c>
      <c r="D140" s="90" t="s">
        <v>315</v>
      </c>
      <c r="E140" s="87" t="s">
        <v>145</v>
      </c>
      <c r="F140" s="100"/>
      <c r="G140" s="22">
        <v>1</v>
      </c>
      <c r="H140" s="80">
        <v>500</v>
      </c>
    </row>
    <row r="141" spans="2:8" ht="18.350000000000001" customHeight="1">
      <c r="B141" s="78">
        <v>74</v>
      </c>
      <c r="C141" s="23" t="s">
        <v>83</v>
      </c>
      <c r="D141" s="90" t="s">
        <v>316</v>
      </c>
      <c r="E141" s="87" t="s">
        <v>146</v>
      </c>
      <c r="F141" s="100"/>
      <c r="G141" s="22">
        <v>1</v>
      </c>
      <c r="H141" s="80">
        <v>500</v>
      </c>
    </row>
    <row r="142" spans="2:8" ht="18.350000000000001" customHeight="1">
      <c r="B142" s="78">
        <v>75</v>
      </c>
      <c r="C142" s="23" t="s">
        <v>83</v>
      </c>
      <c r="D142" s="89" t="s">
        <v>317</v>
      </c>
      <c r="E142" s="87" t="s">
        <v>147</v>
      </c>
      <c r="F142" s="100"/>
      <c r="G142" s="22">
        <v>1</v>
      </c>
      <c r="H142" s="80">
        <v>500</v>
      </c>
    </row>
    <row r="143" spans="2:8" ht="18.350000000000001" customHeight="1">
      <c r="B143" s="78">
        <v>76</v>
      </c>
      <c r="C143" s="23" t="s">
        <v>83</v>
      </c>
      <c r="D143" s="89" t="s">
        <v>318</v>
      </c>
      <c r="E143" s="87" t="s">
        <v>148</v>
      </c>
      <c r="F143" s="100"/>
      <c r="G143" s="22">
        <v>1</v>
      </c>
      <c r="H143" s="80">
        <v>500</v>
      </c>
    </row>
    <row r="144" spans="2:8" ht="18.350000000000001" customHeight="1">
      <c r="B144" s="78">
        <v>77</v>
      </c>
      <c r="C144" s="23" t="s">
        <v>83</v>
      </c>
      <c r="D144" s="90" t="s">
        <v>319</v>
      </c>
      <c r="E144" s="87" t="s">
        <v>146</v>
      </c>
      <c r="F144" s="100"/>
      <c r="G144" s="22">
        <v>1</v>
      </c>
      <c r="H144" s="80">
        <v>500</v>
      </c>
    </row>
    <row r="145" spans="2:8" ht="18.350000000000001" customHeight="1">
      <c r="B145" s="78">
        <v>78</v>
      </c>
      <c r="C145" s="23" t="s">
        <v>83</v>
      </c>
      <c r="D145" s="89" t="s">
        <v>320</v>
      </c>
      <c r="E145" s="87" t="s">
        <v>149</v>
      </c>
      <c r="F145" s="100"/>
      <c r="G145" s="22">
        <v>1</v>
      </c>
      <c r="H145" s="80">
        <v>500</v>
      </c>
    </row>
    <row r="146" spans="2:8" ht="18.350000000000001" customHeight="1">
      <c r="B146" s="78">
        <v>79</v>
      </c>
      <c r="C146" s="23" t="s">
        <v>83</v>
      </c>
      <c r="D146" s="90" t="s">
        <v>321</v>
      </c>
      <c r="E146" s="87" t="s">
        <v>193</v>
      </c>
      <c r="F146" s="100"/>
      <c r="G146" s="22">
        <v>1</v>
      </c>
      <c r="H146" s="80">
        <v>500</v>
      </c>
    </row>
    <row r="147" spans="2:8" ht="18.350000000000001" customHeight="1">
      <c r="B147" s="78">
        <v>80</v>
      </c>
      <c r="C147" s="23" t="s">
        <v>83</v>
      </c>
      <c r="D147" s="90" t="s">
        <v>322</v>
      </c>
      <c r="E147" s="87" t="s">
        <v>150</v>
      </c>
      <c r="F147" s="100"/>
      <c r="G147" s="22">
        <v>1</v>
      </c>
      <c r="H147" s="80">
        <v>500</v>
      </c>
    </row>
    <row r="148" spans="2:8" ht="18.350000000000001" customHeight="1">
      <c r="B148" s="78">
        <v>81</v>
      </c>
      <c r="C148" s="23" t="s">
        <v>84</v>
      </c>
      <c r="D148" s="90" t="s">
        <v>323</v>
      </c>
      <c r="E148" s="85" t="s">
        <v>151</v>
      </c>
      <c r="F148" s="100"/>
      <c r="G148" s="22">
        <v>1</v>
      </c>
      <c r="H148" s="80">
        <v>500</v>
      </c>
    </row>
    <row r="149" spans="2:8" ht="18.350000000000001" customHeight="1">
      <c r="B149" s="78">
        <v>82</v>
      </c>
      <c r="C149" s="23" t="s">
        <v>84</v>
      </c>
      <c r="D149" s="90" t="s">
        <v>324</v>
      </c>
      <c r="E149" s="85" t="s">
        <v>192</v>
      </c>
      <c r="F149" s="100"/>
      <c r="G149" s="22">
        <v>1</v>
      </c>
      <c r="H149" s="80">
        <v>500</v>
      </c>
    </row>
    <row r="150" spans="2:8" ht="18.350000000000001" customHeight="1">
      <c r="B150" s="78">
        <v>83</v>
      </c>
      <c r="C150" s="23" t="s">
        <v>84</v>
      </c>
      <c r="D150" s="90" t="s">
        <v>325</v>
      </c>
      <c r="E150" s="85" t="s">
        <v>152</v>
      </c>
      <c r="F150" s="100"/>
      <c r="G150" s="22">
        <v>1</v>
      </c>
      <c r="H150" s="80">
        <v>500</v>
      </c>
    </row>
    <row r="151" spans="2:8" ht="18.350000000000001" customHeight="1">
      <c r="B151" s="78">
        <v>84</v>
      </c>
      <c r="C151" s="23" t="s">
        <v>84</v>
      </c>
      <c r="D151" s="90" t="s">
        <v>326</v>
      </c>
      <c r="E151" s="85" t="s">
        <v>153</v>
      </c>
      <c r="F151" s="100"/>
      <c r="G151" s="22">
        <v>1</v>
      </c>
      <c r="H151" s="80">
        <v>500</v>
      </c>
    </row>
    <row r="152" spans="2:8" ht="18.350000000000001" customHeight="1">
      <c r="B152" s="78">
        <v>85</v>
      </c>
      <c r="C152" s="23" t="s">
        <v>84</v>
      </c>
      <c r="D152" s="90" t="s">
        <v>327</v>
      </c>
      <c r="E152" s="85" t="s">
        <v>154</v>
      </c>
      <c r="F152" s="100"/>
      <c r="G152" s="22">
        <v>1</v>
      </c>
      <c r="H152" s="80">
        <v>500</v>
      </c>
    </row>
    <row r="153" spans="2:8" ht="18.350000000000001" customHeight="1">
      <c r="B153" s="78">
        <v>86</v>
      </c>
      <c r="C153" s="23" t="s">
        <v>84</v>
      </c>
      <c r="D153" s="90" t="s">
        <v>328</v>
      </c>
      <c r="E153" s="85" t="s">
        <v>155</v>
      </c>
      <c r="F153" s="100"/>
      <c r="G153" s="22">
        <v>1</v>
      </c>
      <c r="H153" s="80">
        <v>500</v>
      </c>
    </row>
    <row r="154" spans="2:8" ht="18.350000000000001" customHeight="1">
      <c r="B154" s="78">
        <v>87</v>
      </c>
      <c r="C154" s="23" t="s">
        <v>84</v>
      </c>
      <c r="D154" s="90" t="s">
        <v>329</v>
      </c>
      <c r="E154" s="85" t="s">
        <v>156</v>
      </c>
      <c r="F154" s="100"/>
      <c r="G154" s="22">
        <v>1</v>
      </c>
      <c r="H154" s="80">
        <v>500</v>
      </c>
    </row>
    <row r="155" spans="2:8" ht="18.350000000000001" customHeight="1">
      <c r="B155" s="78">
        <v>88</v>
      </c>
      <c r="C155" s="23" t="s">
        <v>84</v>
      </c>
      <c r="D155" s="90" t="s">
        <v>331</v>
      </c>
      <c r="E155" s="85" t="s">
        <v>157</v>
      </c>
      <c r="F155" s="100"/>
      <c r="G155" s="22">
        <v>1</v>
      </c>
      <c r="H155" s="80">
        <v>500</v>
      </c>
    </row>
    <row r="156" spans="2:8" ht="18.350000000000001" customHeight="1">
      <c r="B156" s="78">
        <v>89</v>
      </c>
      <c r="C156" s="23" t="s">
        <v>84</v>
      </c>
      <c r="D156" s="90" t="s">
        <v>330</v>
      </c>
      <c r="E156" s="85" t="s">
        <v>158</v>
      </c>
      <c r="F156" s="100"/>
      <c r="G156" s="22">
        <v>1</v>
      </c>
      <c r="H156" s="80">
        <v>500</v>
      </c>
    </row>
    <row r="157" spans="2:8" ht="18.350000000000001" customHeight="1">
      <c r="B157" s="78">
        <v>90</v>
      </c>
      <c r="C157" s="23" t="s">
        <v>84</v>
      </c>
      <c r="D157" s="90" t="s">
        <v>332</v>
      </c>
      <c r="E157" s="85" t="s">
        <v>159</v>
      </c>
      <c r="F157" s="100"/>
      <c r="G157" s="22">
        <v>1</v>
      </c>
      <c r="H157" s="80">
        <v>500</v>
      </c>
    </row>
    <row r="158" spans="2:8" ht="18.350000000000001" customHeight="1">
      <c r="B158" s="78">
        <v>91</v>
      </c>
      <c r="C158" s="23" t="s">
        <v>84</v>
      </c>
      <c r="D158" s="90" t="s">
        <v>333</v>
      </c>
      <c r="E158" s="85" t="s">
        <v>191</v>
      </c>
      <c r="F158" s="100"/>
      <c r="G158" s="22">
        <v>1</v>
      </c>
      <c r="H158" s="80">
        <v>500</v>
      </c>
    </row>
    <row r="159" spans="2:8" ht="18.350000000000001" customHeight="1">
      <c r="B159" s="78">
        <v>92</v>
      </c>
      <c r="C159" s="23" t="s">
        <v>84</v>
      </c>
      <c r="D159" s="90" t="s">
        <v>334</v>
      </c>
      <c r="E159" s="85" t="s">
        <v>160</v>
      </c>
      <c r="F159" s="100"/>
      <c r="G159" s="22">
        <v>1</v>
      </c>
      <c r="H159" s="80">
        <v>500</v>
      </c>
    </row>
    <row r="160" spans="2:8" ht="18.350000000000001" customHeight="1">
      <c r="B160" s="78">
        <v>93</v>
      </c>
      <c r="C160" s="23" t="s">
        <v>84</v>
      </c>
      <c r="D160" s="90" t="s">
        <v>335</v>
      </c>
      <c r="E160" s="85" t="s">
        <v>161</v>
      </c>
      <c r="F160" s="100"/>
      <c r="G160" s="22">
        <v>1</v>
      </c>
      <c r="H160" s="80">
        <v>500</v>
      </c>
    </row>
    <row r="161" spans="2:8" ht="18.350000000000001" customHeight="1">
      <c r="B161" s="78">
        <v>94</v>
      </c>
      <c r="C161" s="23" t="s">
        <v>84</v>
      </c>
      <c r="D161" s="90" t="s">
        <v>336</v>
      </c>
      <c r="E161" s="85" t="s">
        <v>162</v>
      </c>
      <c r="F161" s="100"/>
      <c r="G161" s="22">
        <v>1</v>
      </c>
      <c r="H161" s="80">
        <v>500</v>
      </c>
    </row>
    <row r="162" spans="2:8" ht="18.350000000000001" customHeight="1">
      <c r="B162" s="78">
        <v>95</v>
      </c>
      <c r="C162" s="23" t="s">
        <v>84</v>
      </c>
      <c r="D162" s="90" t="s">
        <v>337</v>
      </c>
      <c r="E162" s="101" t="s">
        <v>163</v>
      </c>
      <c r="F162" s="100"/>
      <c r="G162" s="22">
        <v>1</v>
      </c>
      <c r="H162" s="80">
        <v>500</v>
      </c>
    </row>
    <row r="163" spans="2:8" ht="18.350000000000001" customHeight="1">
      <c r="B163" s="78">
        <v>96</v>
      </c>
      <c r="C163" s="23" t="s">
        <v>84</v>
      </c>
      <c r="D163" s="90" t="s">
        <v>338</v>
      </c>
      <c r="E163" s="85" t="s">
        <v>164</v>
      </c>
      <c r="F163" s="100"/>
      <c r="G163" s="22">
        <v>1</v>
      </c>
      <c r="H163" s="80">
        <v>500</v>
      </c>
    </row>
    <row r="164" spans="2:8" ht="18.350000000000001" customHeight="1">
      <c r="B164" s="78">
        <v>97</v>
      </c>
      <c r="C164" s="23" t="s">
        <v>84</v>
      </c>
      <c r="D164" s="90" t="s">
        <v>339</v>
      </c>
      <c r="E164" s="85" t="s">
        <v>165</v>
      </c>
      <c r="F164" s="100"/>
      <c r="G164" s="22">
        <v>1</v>
      </c>
      <c r="H164" s="80">
        <v>500</v>
      </c>
    </row>
    <row r="165" spans="2:8" ht="18.350000000000001" customHeight="1">
      <c r="B165" s="78">
        <v>98</v>
      </c>
      <c r="C165" s="23" t="s">
        <v>84</v>
      </c>
      <c r="D165" s="90" t="s">
        <v>340</v>
      </c>
      <c r="E165" s="101" t="s">
        <v>166</v>
      </c>
      <c r="F165" s="100"/>
      <c r="G165" s="22">
        <v>1</v>
      </c>
      <c r="H165" s="80">
        <v>500</v>
      </c>
    </row>
    <row r="166" spans="2:8" ht="18.350000000000001" customHeight="1">
      <c r="B166" s="78">
        <v>99</v>
      </c>
      <c r="C166" s="23" t="s">
        <v>84</v>
      </c>
      <c r="D166" s="90" t="s">
        <v>341</v>
      </c>
      <c r="E166" s="87" t="s">
        <v>167</v>
      </c>
      <c r="F166" s="100"/>
      <c r="G166" s="22">
        <v>1</v>
      </c>
      <c r="H166" s="80">
        <v>500</v>
      </c>
    </row>
    <row r="167" spans="2:8" ht="18.350000000000001" customHeight="1">
      <c r="B167" s="78">
        <v>100</v>
      </c>
      <c r="C167" s="23" t="s">
        <v>84</v>
      </c>
      <c r="D167" s="90" t="s">
        <v>342</v>
      </c>
      <c r="E167" s="101" t="s">
        <v>168</v>
      </c>
      <c r="F167" s="100"/>
      <c r="G167" s="22">
        <v>1</v>
      </c>
      <c r="H167" s="80">
        <v>500</v>
      </c>
    </row>
    <row r="168" spans="2:8" ht="18.350000000000001" customHeight="1">
      <c r="B168" s="78">
        <v>101</v>
      </c>
      <c r="C168" s="22" t="s">
        <v>85</v>
      </c>
      <c r="D168" s="89" t="s">
        <v>343</v>
      </c>
      <c r="E168" s="87" t="s">
        <v>169</v>
      </c>
      <c r="F168" s="100"/>
      <c r="G168" s="22">
        <v>1</v>
      </c>
      <c r="H168" s="80">
        <v>500</v>
      </c>
    </row>
    <row r="169" spans="2:8" ht="18.350000000000001" customHeight="1">
      <c r="B169" s="78">
        <v>102</v>
      </c>
      <c r="C169" s="22" t="s">
        <v>85</v>
      </c>
      <c r="D169" s="89" t="s">
        <v>344</v>
      </c>
      <c r="E169" s="87" t="s">
        <v>236</v>
      </c>
      <c r="F169" s="100"/>
      <c r="G169" s="22">
        <v>1</v>
      </c>
      <c r="H169" s="80">
        <v>500</v>
      </c>
    </row>
    <row r="170" spans="2:8" ht="18.350000000000001" customHeight="1">
      <c r="B170" s="78">
        <v>103</v>
      </c>
      <c r="C170" s="22" t="s">
        <v>85</v>
      </c>
      <c r="D170" s="89" t="s">
        <v>345</v>
      </c>
      <c r="E170" s="104" t="s">
        <v>170</v>
      </c>
      <c r="F170" s="105"/>
      <c r="G170" s="22">
        <v>1</v>
      </c>
      <c r="H170" s="80">
        <v>500</v>
      </c>
    </row>
    <row r="171" spans="2:8" ht="18.350000000000001" customHeight="1">
      <c r="B171" s="78">
        <v>104</v>
      </c>
      <c r="C171" s="22" t="s">
        <v>85</v>
      </c>
      <c r="D171" s="89" t="s">
        <v>346</v>
      </c>
      <c r="E171" s="104" t="s">
        <v>172</v>
      </c>
      <c r="F171" s="105"/>
      <c r="G171" s="22">
        <v>1</v>
      </c>
      <c r="H171" s="80">
        <v>500</v>
      </c>
    </row>
    <row r="172" spans="2:8" ht="18.350000000000001" customHeight="1">
      <c r="B172" s="78">
        <v>105</v>
      </c>
      <c r="C172" s="22" t="s">
        <v>85</v>
      </c>
      <c r="D172" s="89" t="s">
        <v>304</v>
      </c>
      <c r="E172" s="104" t="s">
        <v>171</v>
      </c>
      <c r="F172" s="105"/>
      <c r="G172" s="22">
        <v>1</v>
      </c>
      <c r="H172" s="80">
        <v>500</v>
      </c>
    </row>
    <row r="173" spans="2:8" ht="18.350000000000001" customHeight="1">
      <c r="B173" s="78">
        <v>106</v>
      </c>
      <c r="C173" s="22" t="s">
        <v>85</v>
      </c>
      <c r="D173" s="89" t="s">
        <v>347</v>
      </c>
      <c r="E173" s="104" t="s">
        <v>237</v>
      </c>
      <c r="F173" s="105"/>
      <c r="G173" s="22">
        <v>1</v>
      </c>
      <c r="H173" s="80">
        <v>500</v>
      </c>
    </row>
    <row r="174" spans="2:8" ht="18.350000000000001" customHeight="1">
      <c r="B174" s="78">
        <v>107</v>
      </c>
      <c r="C174" s="22" t="s">
        <v>85</v>
      </c>
      <c r="D174" s="89" t="s">
        <v>348</v>
      </c>
      <c r="E174" s="104" t="s">
        <v>171</v>
      </c>
      <c r="F174" s="105"/>
      <c r="G174" s="22">
        <v>1</v>
      </c>
      <c r="H174" s="80">
        <v>500</v>
      </c>
    </row>
    <row r="175" spans="2:8" ht="18.350000000000001" customHeight="1">
      <c r="B175" s="78">
        <v>108</v>
      </c>
      <c r="C175" s="22" t="s">
        <v>85</v>
      </c>
      <c r="D175" s="89" t="s">
        <v>349</v>
      </c>
      <c r="E175" s="87" t="s">
        <v>238</v>
      </c>
      <c r="F175" s="100"/>
      <c r="G175" s="22">
        <v>1</v>
      </c>
      <c r="H175" s="80">
        <v>500</v>
      </c>
    </row>
    <row r="176" spans="2:8" ht="18.350000000000001" customHeight="1">
      <c r="B176" s="78">
        <v>109</v>
      </c>
      <c r="C176" s="22" t="s">
        <v>85</v>
      </c>
      <c r="D176" s="89" t="s">
        <v>350</v>
      </c>
      <c r="E176" s="104" t="s">
        <v>190</v>
      </c>
      <c r="F176" s="105"/>
      <c r="G176" s="22">
        <v>1</v>
      </c>
      <c r="H176" s="80">
        <v>500</v>
      </c>
    </row>
    <row r="177" spans="2:8" ht="18.350000000000001" customHeight="1">
      <c r="B177" s="78">
        <v>110</v>
      </c>
      <c r="C177" s="22" t="s">
        <v>85</v>
      </c>
      <c r="D177" s="89" t="s">
        <v>351</v>
      </c>
      <c r="E177" s="104" t="s">
        <v>239</v>
      </c>
      <c r="F177" s="105"/>
      <c r="G177" s="22">
        <v>1</v>
      </c>
      <c r="H177" s="80">
        <v>500</v>
      </c>
    </row>
    <row r="178" spans="2:8" ht="18.350000000000001" customHeight="1">
      <c r="B178" s="78">
        <v>111</v>
      </c>
      <c r="C178" s="22" t="s">
        <v>85</v>
      </c>
      <c r="D178" s="89" t="s">
        <v>352</v>
      </c>
      <c r="E178" s="104" t="s">
        <v>174</v>
      </c>
      <c r="F178" s="105"/>
      <c r="G178" s="22">
        <v>1</v>
      </c>
      <c r="H178" s="80">
        <v>500</v>
      </c>
    </row>
    <row r="179" spans="2:8" ht="18.350000000000001" customHeight="1">
      <c r="B179" s="78">
        <v>112</v>
      </c>
      <c r="C179" s="22" t="s">
        <v>85</v>
      </c>
      <c r="D179" s="89" t="s">
        <v>353</v>
      </c>
      <c r="E179" s="104" t="s">
        <v>170</v>
      </c>
      <c r="F179" s="105"/>
      <c r="G179" s="22">
        <v>1</v>
      </c>
      <c r="H179" s="80">
        <v>500</v>
      </c>
    </row>
    <row r="180" spans="2:8" ht="18.350000000000001" customHeight="1">
      <c r="B180" s="78">
        <v>113</v>
      </c>
      <c r="C180" s="22" t="s">
        <v>85</v>
      </c>
      <c r="D180" s="89" t="s">
        <v>354</v>
      </c>
      <c r="E180" s="104" t="s">
        <v>173</v>
      </c>
      <c r="F180" s="105"/>
      <c r="G180" s="22">
        <v>1</v>
      </c>
      <c r="H180" s="80">
        <v>500</v>
      </c>
    </row>
    <row r="181" spans="2:8" ht="18.350000000000001" customHeight="1">
      <c r="B181" s="78">
        <v>114</v>
      </c>
      <c r="C181" s="22" t="s">
        <v>85</v>
      </c>
      <c r="D181" s="89" t="s">
        <v>355</v>
      </c>
      <c r="E181" s="87" t="s">
        <v>235</v>
      </c>
      <c r="F181" s="100"/>
      <c r="G181" s="22">
        <v>1</v>
      </c>
      <c r="H181" s="80">
        <v>500</v>
      </c>
    </row>
    <row r="182" spans="2:8" ht="18.350000000000001" customHeight="1">
      <c r="B182" s="78">
        <v>115</v>
      </c>
      <c r="C182" s="22" t="s">
        <v>85</v>
      </c>
      <c r="D182" s="89" t="s">
        <v>356</v>
      </c>
      <c r="E182" s="87" t="s">
        <v>175</v>
      </c>
      <c r="F182" s="100"/>
      <c r="G182" s="22">
        <v>1</v>
      </c>
      <c r="H182" s="80">
        <v>500</v>
      </c>
    </row>
    <row r="183" spans="2:8" ht="18.350000000000001" customHeight="1">
      <c r="B183" s="78">
        <v>116</v>
      </c>
      <c r="C183" s="22" t="s">
        <v>85</v>
      </c>
      <c r="D183" s="89" t="s">
        <v>357</v>
      </c>
      <c r="E183" s="87" t="s">
        <v>176</v>
      </c>
      <c r="F183" s="100"/>
      <c r="G183" s="22">
        <v>1</v>
      </c>
      <c r="H183" s="80">
        <v>500</v>
      </c>
    </row>
    <row r="184" spans="2:8" ht="18.350000000000001" customHeight="1">
      <c r="B184" s="78">
        <v>117</v>
      </c>
      <c r="C184" s="22" t="s">
        <v>85</v>
      </c>
      <c r="D184" s="89" t="s">
        <v>358</v>
      </c>
      <c r="E184" s="87" t="s">
        <v>177</v>
      </c>
      <c r="F184" s="100"/>
      <c r="G184" s="22">
        <v>1</v>
      </c>
      <c r="H184" s="80">
        <v>500</v>
      </c>
    </row>
    <row r="185" spans="2:8" ht="18.350000000000001" customHeight="1">
      <c r="B185" s="78">
        <v>118</v>
      </c>
      <c r="C185" s="22" t="s">
        <v>85</v>
      </c>
      <c r="D185" s="89" t="s">
        <v>359</v>
      </c>
      <c r="E185" s="87" t="s">
        <v>178</v>
      </c>
      <c r="F185" s="100"/>
      <c r="G185" s="22">
        <v>1</v>
      </c>
      <c r="H185" s="80">
        <v>500</v>
      </c>
    </row>
    <row r="186" spans="2:8" ht="18.350000000000001" customHeight="1">
      <c r="B186" s="78">
        <v>119</v>
      </c>
      <c r="C186" s="22" t="s">
        <v>85</v>
      </c>
      <c r="D186" s="89" t="s">
        <v>360</v>
      </c>
      <c r="E186" s="87" t="s">
        <v>175</v>
      </c>
      <c r="F186" s="100"/>
      <c r="G186" s="22">
        <v>1</v>
      </c>
      <c r="H186" s="80">
        <v>500</v>
      </c>
    </row>
    <row r="187" spans="2:8" ht="18.350000000000001" customHeight="1">
      <c r="B187" s="78">
        <v>120</v>
      </c>
      <c r="C187" s="22" t="s">
        <v>85</v>
      </c>
      <c r="D187" s="89" t="s">
        <v>361</v>
      </c>
      <c r="E187" s="104" t="s">
        <v>179</v>
      </c>
      <c r="F187" s="105"/>
      <c r="G187" s="22">
        <v>1</v>
      </c>
      <c r="H187" s="80">
        <v>500</v>
      </c>
    </row>
    <row r="188" spans="2:8" ht="18.350000000000001" customHeight="1">
      <c r="B188" s="78">
        <v>121</v>
      </c>
      <c r="C188" s="23" t="s">
        <v>85</v>
      </c>
      <c r="D188" s="89" t="s">
        <v>362</v>
      </c>
      <c r="E188" s="87" t="s">
        <v>180</v>
      </c>
      <c r="F188" s="100"/>
      <c r="G188" s="22">
        <v>1</v>
      </c>
      <c r="H188" s="80">
        <v>500</v>
      </c>
    </row>
    <row r="189" spans="2:8" ht="18.350000000000001" customHeight="1">
      <c r="B189" s="78">
        <v>122</v>
      </c>
      <c r="C189" s="23" t="s">
        <v>85</v>
      </c>
      <c r="D189" s="90" t="s">
        <v>363</v>
      </c>
      <c r="E189" s="87" t="s">
        <v>422</v>
      </c>
      <c r="F189" s="100"/>
      <c r="G189" s="22">
        <v>1</v>
      </c>
      <c r="H189" s="80">
        <v>500</v>
      </c>
    </row>
    <row r="190" spans="2:8" ht="18.350000000000001" customHeight="1">
      <c r="B190" s="78">
        <v>123</v>
      </c>
      <c r="C190" s="23" t="s">
        <v>85</v>
      </c>
      <c r="D190" s="90" t="s">
        <v>364</v>
      </c>
      <c r="E190" s="87" t="s">
        <v>423</v>
      </c>
      <c r="F190" s="100"/>
      <c r="G190" s="22">
        <v>1</v>
      </c>
      <c r="H190" s="80">
        <v>500</v>
      </c>
    </row>
    <row r="191" spans="2:8" ht="18.350000000000001" customHeight="1">
      <c r="B191" s="78">
        <v>124</v>
      </c>
      <c r="C191" s="23" t="s">
        <v>85</v>
      </c>
      <c r="D191" s="90" t="s">
        <v>365</v>
      </c>
      <c r="E191" s="87" t="s">
        <v>181</v>
      </c>
      <c r="F191" s="100"/>
      <c r="G191" s="22">
        <v>1</v>
      </c>
      <c r="H191" s="80">
        <v>500</v>
      </c>
    </row>
    <row r="192" spans="2:8" ht="18.350000000000001" customHeight="1">
      <c r="B192" s="78">
        <v>125</v>
      </c>
      <c r="C192" s="23" t="s">
        <v>85</v>
      </c>
      <c r="D192" s="90" t="s">
        <v>366</v>
      </c>
      <c r="E192" s="87" t="s">
        <v>424</v>
      </c>
      <c r="F192" s="100"/>
      <c r="G192" s="22">
        <v>1</v>
      </c>
      <c r="H192" s="80">
        <v>500</v>
      </c>
    </row>
    <row r="193" spans="2:8" ht="18.350000000000001" customHeight="1">
      <c r="B193" s="78">
        <v>126</v>
      </c>
      <c r="C193" s="23" t="s">
        <v>85</v>
      </c>
      <c r="D193" s="90" t="s">
        <v>367</v>
      </c>
      <c r="E193" s="87" t="s">
        <v>425</v>
      </c>
      <c r="F193" s="100"/>
      <c r="G193" s="22">
        <v>1</v>
      </c>
      <c r="H193" s="80">
        <v>500</v>
      </c>
    </row>
    <row r="194" spans="2:8" ht="18.350000000000001" customHeight="1">
      <c r="B194" s="78">
        <v>127</v>
      </c>
      <c r="C194" s="23" t="s">
        <v>85</v>
      </c>
      <c r="D194" s="90" t="s">
        <v>368</v>
      </c>
      <c r="E194" s="87" t="s">
        <v>182</v>
      </c>
      <c r="F194" s="100"/>
      <c r="G194" s="22">
        <v>1</v>
      </c>
      <c r="H194" s="80">
        <v>500</v>
      </c>
    </row>
    <row r="195" spans="2:8" ht="18.350000000000001" customHeight="1">
      <c r="B195" s="78">
        <v>128</v>
      </c>
      <c r="C195" s="23" t="s">
        <v>85</v>
      </c>
      <c r="D195" s="90" t="s">
        <v>270</v>
      </c>
      <c r="E195" s="108" t="s">
        <v>234</v>
      </c>
      <c r="F195" s="109"/>
      <c r="G195" s="22">
        <v>1</v>
      </c>
      <c r="H195" s="80">
        <v>500</v>
      </c>
    </row>
    <row r="196" spans="2:8" ht="18.350000000000001" customHeight="1">
      <c r="B196" s="78">
        <v>129</v>
      </c>
      <c r="C196" s="23" t="s">
        <v>85</v>
      </c>
      <c r="D196" s="90" t="s">
        <v>427</v>
      </c>
      <c r="E196" s="87" t="s">
        <v>183</v>
      </c>
      <c r="F196" s="100"/>
      <c r="G196" s="22">
        <v>1</v>
      </c>
      <c r="H196" s="80">
        <v>500</v>
      </c>
    </row>
    <row r="197" spans="2:8" ht="18.350000000000001" customHeight="1">
      <c r="B197" s="78">
        <v>130</v>
      </c>
      <c r="C197" s="23" t="s">
        <v>85</v>
      </c>
      <c r="D197" s="90" t="s">
        <v>369</v>
      </c>
      <c r="E197" s="87" t="s">
        <v>184</v>
      </c>
      <c r="F197" s="100"/>
      <c r="G197" s="22">
        <v>1</v>
      </c>
      <c r="H197" s="80">
        <v>500</v>
      </c>
    </row>
    <row r="198" spans="2:8" ht="18.350000000000001" customHeight="1">
      <c r="B198" s="78">
        <v>131</v>
      </c>
      <c r="C198" s="23" t="s">
        <v>85</v>
      </c>
      <c r="D198" s="90" t="s">
        <v>370</v>
      </c>
      <c r="E198" s="87" t="s">
        <v>188</v>
      </c>
      <c r="F198" s="100"/>
      <c r="G198" s="22">
        <v>1</v>
      </c>
      <c r="H198" s="80">
        <v>500</v>
      </c>
    </row>
    <row r="199" spans="2:8" ht="18.350000000000001" customHeight="1">
      <c r="B199" s="78">
        <v>132</v>
      </c>
      <c r="C199" s="23" t="s">
        <v>85</v>
      </c>
      <c r="D199" s="90" t="s">
        <v>371</v>
      </c>
      <c r="E199" s="87" t="s">
        <v>189</v>
      </c>
      <c r="F199" s="100"/>
      <c r="G199" s="22">
        <v>1</v>
      </c>
      <c r="H199" s="80">
        <v>500</v>
      </c>
    </row>
    <row r="200" spans="2:8" ht="18.350000000000001" customHeight="1">
      <c r="B200" s="78">
        <v>133</v>
      </c>
      <c r="C200" s="23" t="s">
        <v>85</v>
      </c>
      <c r="D200" s="90" t="s">
        <v>372</v>
      </c>
      <c r="E200" s="87" t="s">
        <v>426</v>
      </c>
      <c r="F200" s="100"/>
      <c r="G200" s="22">
        <v>1</v>
      </c>
      <c r="H200" s="80">
        <v>500</v>
      </c>
    </row>
    <row r="201" spans="2:8" ht="18.350000000000001" customHeight="1">
      <c r="B201" s="78">
        <v>134</v>
      </c>
      <c r="C201" s="23" t="s">
        <v>85</v>
      </c>
      <c r="D201" s="90" t="s">
        <v>373</v>
      </c>
      <c r="E201" s="87" t="s">
        <v>183</v>
      </c>
      <c r="F201" s="100"/>
      <c r="G201" s="22">
        <v>1</v>
      </c>
      <c r="H201" s="80">
        <v>500</v>
      </c>
    </row>
    <row r="202" spans="2:8" ht="18.350000000000001" customHeight="1">
      <c r="B202" s="78">
        <v>135</v>
      </c>
      <c r="C202" s="23" t="s">
        <v>85</v>
      </c>
      <c r="D202" s="90" t="s">
        <v>374</v>
      </c>
      <c r="E202" s="87" t="s">
        <v>184</v>
      </c>
      <c r="F202" s="100"/>
      <c r="G202" s="22">
        <v>1</v>
      </c>
      <c r="H202" s="80">
        <v>500</v>
      </c>
    </row>
    <row r="203" spans="2:8" ht="18.350000000000001" customHeight="1">
      <c r="B203" s="78">
        <v>136</v>
      </c>
      <c r="C203" s="23" t="s">
        <v>85</v>
      </c>
      <c r="D203" s="90" t="s">
        <v>375</v>
      </c>
      <c r="E203" s="87" t="s">
        <v>183</v>
      </c>
      <c r="F203" s="100"/>
      <c r="G203" s="22">
        <v>1</v>
      </c>
      <c r="H203" s="80">
        <v>500</v>
      </c>
    </row>
    <row r="204" spans="2:8" ht="18.350000000000001" customHeight="1">
      <c r="B204" s="78">
        <v>137</v>
      </c>
      <c r="C204" s="23" t="s">
        <v>85</v>
      </c>
      <c r="D204" s="90" t="s">
        <v>376</v>
      </c>
      <c r="E204" s="87" t="s">
        <v>185</v>
      </c>
      <c r="F204" s="100"/>
      <c r="G204" s="22">
        <v>1</v>
      </c>
      <c r="H204" s="80">
        <v>500</v>
      </c>
    </row>
    <row r="205" spans="2:8" ht="18.350000000000001" customHeight="1">
      <c r="B205" s="78">
        <v>138</v>
      </c>
      <c r="C205" s="23" t="s">
        <v>85</v>
      </c>
      <c r="D205" s="90" t="s">
        <v>377</v>
      </c>
      <c r="E205" s="87" t="s">
        <v>186</v>
      </c>
      <c r="F205" s="100"/>
      <c r="G205" s="22">
        <v>1</v>
      </c>
      <c r="H205" s="80">
        <v>500</v>
      </c>
    </row>
    <row r="206" spans="2:8" ht="18.350000000000001" customHeight="1">
      <c r="B206" s="78">
        <v>139</v>
      </c>
      <c r="C206" s="23" t="s">
        <v>85</v>
      </c>
      <c r="D206" s="90" t="s">
        <v>378</v>
      </c>
      <c r="E206" s="87" t="s">
        <v>187</v>
      </c>
      <c r="F206" s="100"/>
      <c r="G206" s="22">
        <v>1</v>
      </c>
      <c r="H206" s="80">
        <v>500</v>
      </c>
    </row>
    <row r="207" spans="2:8" ht="18.350000000000001" customHeight="1">
      <c r="B207" s="78">
        <v>140</v>
      </c>
      <c r="C207" s="23" t="s">
        <v>85</v>
      </c>
      <c r="D207" s="90" t="s">
        <v>379</v>
      </c>
      <c r="E207" s="87" t="s">
        <v>187</v>
      </c>
      <c r="F207" s="100"/>
      <c r="G207" s="22">
        <v>1</v>
      </c>
      <c r="H207" s="80">
        <v>500</v>
      </c>
    </row>
    <row r="208" spans="2:8" ht="18.350000000000001" customHeight="1">
      <c r="B208" s="78">
        <v>141</v>
      </c>
      <c r="C208" s="23" t="s">
        <v>196</v>
      </c>
      <c r="D208" s="90" t="s">
        <v>380</v>
      </c>
      <c r="E208" s="104" t="s">
        <v>200</v>
      </c>
      <c r="F208" s="105"/>
      <c r="G208" s="22">
        <v>1</v>
      </c>
      <c r="H208" s="80">
        <v>500</v>
      </c>
    </row>
    <row r="209" spans="2:8">
      <c r="B209" s="78">
        <v>142</v>
      </c>
      <c r="C209" s="23" t="s">
        <v>196</v>
      </c>
      <c r="D209" s="91" t="s">
        <v>381</v>
      </c>
      <c r="E209" s="104" t="s">
        <v>201</v>
      </c>
      <c r="F209" s="105"/>
      <c r="G209" s="22">
        <v>1</v>
      </c>
      <c r="H209" s="80">
        <v>500</v>
      </c>
    </row>
    <row r="210" spans="2:8">
      <c r="B210" s="78">
        <v>143</v>
      </c>
      <c r="C210" s="23" t="s">
        <v>196</v>
      </c>
      <c r="D210" s="90" t="s">
        <v>383</v>
      </c>
      <c r="E210" s="85" t="s">
        <v>202</v>
      </c>
      <c r="F210" s="100"/>
      <c r="G210" s="22">
        <v>1</v>
      </c>
      <c r="H210" s="80">
        <v>500</v>
      </c>
    </row>
    <row r="211" spans="2:8">
      <c r="B211" s="78">
        <v>144</v>
      </c>
      <c r="C211" s="23" t="s">
        <v>196</v>
      </c>
      <c r="D211" s="90" t="s">
        <v>382</v>
      </c>
      <c r="E211" s="85" t="s">
        <v>203</v>
      </c>
      <c r="F211" s="100"/>
      <c r="G211" s="22">
        <v>1</v>
      </c>
      <c r="H211" s="80">
        <v>500</v>
      </c>
    </row>
    <row r="212" spans="2:8">
      <c r="B212" s="78">
        <v>145</v>
      </c>
      <c r="C212" s="23" t="s">
        <v>196</v>
      </c>
      <c r="D212" s="90" t="s">
        <v>384</v>
      </c>
      <c r="E212" s="104" t="s">
        <v>204</v>
      </c>
      <c r="F212" s="105"/>
      <c r="G212" s="22">
        <v>1</v>
      </c>
      <c r="H212" s="80">
        <v>500</v>
      </c>
    </row>
    <row r="213" spans="2:8">
      <c r="B213" s="78">
        <v>146</v>
      </c>
      <c r="C213" s="23" t="s">
        <v>196</v>
      </c>
      <c r="D213" s="90" t="s">
        <v>385</v>
      </c>
      <c r="E213" s="85" t="s">
        <v>207</v>
      </c>
      <c r="F213" s="100"/>
      <c r="G213" s="22">
        <v>1</v>
      </c>
      <c r="H213" s="80">
        <v>500</v>
      </c>
    </row>
    <row r="214" spans="2:8">
      <c r="B214" s="78">
        <v>147</v>
      </c>
      <c r="C214" s="23" t="s">
        <v>196</v>
      </c>
      <c r="D214" s="90" t="s">
        <v>386</v>
      </c>
      <c r="E214" s="85" t="s">
        <v>208</v>
      </c>
      <c r="F214" s="100"/>
      <c r="G214" s="22">
        <v>1</v>
      </c>
      <c r="H214" s="80">
        <v>500</v>
      </c>
    </row>
    <row r="215" spans="2:8">
      <c r="B215" s="78">
        <v>148</v>
      </c>
      <c r="C215" s="23" t="s">
        <v>196</v>
      </c>
      <c r="D215" s="90" t="s">
        <v>387</v>
      </c>
      <c r="E215" s="104" t="s">
        <v>205</v>
      </c>
      <c r="F215" s="105"/>
      <c r="G215" s="22">
        <v>1</v>
      </c>
      <c r="H215" s="80">
        <v>500</v>
      </c>
    </row>
    <row r="216" spans="2:8">
      <c r="B216" s="78">
        <v>149</v>
      </c>
      <c r="C216" s="23" t="s">
        <v>196</v>
      </c>
      <c r="D216" s="90" t="s">
        <v>388</v>
      </c>
      <c r="E216" s="104" t="s">
        <v>206</v>
      </c>
      <c r="F216" s="105"/>
      <c r="G216" s="22">
        <v>1</v>
      </c>
      <c r="H216" s="80">
        <v>500</v>
      </c>
    </row>
    <row r="217" spans="2:8">
      <c r="B217" s="78">
        <v>150</v>
      </c>
      <c r="C217" s="23" t="s">
        <v>196</v>
      </c>
      <c r="D217" s="91" t="s">
        <v>389</v>
      </c>
      <c r="E217" s="85" t="s">
        <v>203</v>
      </c>
      <c r="F217" s="100"/>
      <c r="G217" s="22">
        <v>1</v>
      </c>
      <c r="H217" s="80">
        <v>500</v>
      </c>
    </row>
    <row r="218" spans="2:8">
      <c r="B218" s="78">
        <v>151</v>
      </c>
      <c r="C218" s="23" t="s">
        <v>196</v>
      </c>
      <c r="D218" s="90" t="s">
        <v>390</v>
      </c>
      <c r="E218" s="104" t="s">
        <v>205</v>
      </c>
      <c r="F218" s="105"/>
      <c r="G218" s="22">
        <v>1</v>
      </c>
      <c r="H218" s="80">
        <v>500</v>
      </c>
    </row>
    <row r="219" spans="2:8">
      <c r="B219" s="78">
        <v>152</v>
      </c>
      <c r="C219" s="23" t="s">
        <v>196</v>
      </c>
      <c r="D219" s="90" t="s">
        <v>391</v>
      </c>
      <c r="E219" s="85" t="s">
        <v>209</v>
      </c>
      <c r="F219" s="100"/>
      <c r="G219" s="22">
        <v>1</v>
      </c>
      <c r="H219" s="80">
        <v>500</v>
      </c>
    </row>
    <row r="220" spans="2:8">
      <c r="B220" s="78">
        <v>153</v>
      </c>
      <c r="C220" s="23" t="s">
        <v>196</v>
      </c>
      <c r="D220" s="90" t="s">
        <v>392</v>
      </c>
      <c r="E220" s="85" t="s">
        <v>210</v>
      </c>
      <c r="F220" s="100"/>
      <c r="G220" s="22">
        <v>1</v>
      </c>
      <c r="H220" s="80">
        <v>500</v>
      </c>
    </row>
    <row r="221" spans="2:8">
      <c r="B221" s="78">
        <v>154</v>
      </c>
      <c r="C221" s="23" t="s">
        <v>196</v>
      </c>
      <c r="D221" s="90" t="s">
        <v>393</v>
      </c>
      <c r="E221" s="85" t="s">
        <v>210</v>
      </c>
      <c r="F221" s="100"/>
      <c r="G221" s="22">
        <v>1</v>
      </c>
      <c r="H221" s="80">
        <v>500</v>
      </c>
    </row>
    <row r="222" spans="2:8">
      <c r="B222" s="78">
        <v>155</v>
      </c>
      <c r="C222" s="23" t="s">
        <v>196</v>
      </c>
      <c r="D222" s="90" t="s">
        <v>394</v>
      </c>
      <c r="E222" s="104" t="s">
        <v>211</v>
      </c>
      <c r="F222" s="105"/>
      <c r="G222" s="22">
        <v>1</v>
      </c>
      <c r="H222" s="80">
        <v>500</v>
      </c>
    </row>
    <row r="223" spans="2:8">
      <c r="B223" s="78">
        <v>156</v>
      </c>
      <c r="C223" s="23" t="s">
        <v>196</v>
      </c>
      <c r="D223" s="90" t="s">
        <v>395</v>
      </c>
      <c r="E223" s="104" t="s">
        <v>201</v>
      </c>
      <c r="F223" s="105"/>
      <c r="G223" s="22">
        <v>1</v>
      </c>
      <c r="H223" s="80">
        <v>500</v>
      </c>
    </row>
    <row r="224" spans="2:8">
      <c r="B224" s="78">
        <v>157</v>
      </c>
      <c r="C224" s="23" t="s">
        <v>196</v>
      </c>
      <c r="D224" s="90" t="s">
        <v>396</v>
      </c>
      <c r="E224" s="85" t="s">
        <v>203</v>
      </c>
      <c r="F224" s="100"/>
      <c r="G224" s="22">
        <v>1</v>
      </c>
      <c r="H224" s="80">
        <v>500</v>
      </c>
    </row>
    <row r="225" spans="2:8">
      <c r="B225" s="78">
        <v>158</v>
      </c>
      <c r="C225" s="23" t="s">
        <v>196</v>
      </c>
      <c r="D225" s="90" t="s">
        <v>397</v>
      </c>
      <c r="E225" s="85" t="s">
        <v>212</v>
      </c>
      <c r="F225" s="100"/>
      <c r="G225" s="22">
        <v>1</v>
      </c>
      <c r="H225" s="80">
        <v>500</v>
      </c>
    </row>
    <row r="226" spans="2:8" s="24" customFormat="1">
      <c r="B226" s="78">
        <v>159</v>
      </c>
      <c r="C226" s="23" t="s">
        <v>196</v>
      </c>
      <c r="D226" s="90" t="s">
        <v>398</v>
      </c>
      <c r="E226" s="108" t="s">
        <v>213</v>
      </c>
      <c r="F226" s="109"/>
      <c r="G226" s="22">
        <v>1</v>
      </c>
      <c r="H226" s="80">
        <v>500</v>
      </c>
    </row>
    <row r="227" spans="2:8" s="24" customFormat="1">
      <c r="B227" s="78">
        <v>160</v>
      </c>
      <c r="C227" s="23" t="s">
        <v>196</v>
      </c>
      <c r="D227" s="91" t="s">
        <v>399</v>
      </c>
      <c r="E227" s="104" t="s">
        <v>214</v>
      </c>
      <c r="F227" s="105"/>
      <c r="G227" s="22">
        <v>1</v>
      </c>
      <c r="H227" s="80">
        <v>500</v>
      </c>
    </row>
    <row r="228" spans="2:8" s="24" customFormat="1">
      <c r="B228" s="78">
        <v>161</v>
      </c>
      <c r="C228" s="82" t="s">
        <v>199</v>
      </c>
      <c r="D228" s="90" t="s">
        <v>400</v>
      </c>
      <c r="E228" s="96" t="s">
        <v>215</v>
      </c>
      <c r="F228" s="102"/>
      <c r="G228" s="22">
        <v>1</v>
      </c>
      <c r="H228" s="80">
        <v>500</v>
      </c>
    </row>
    <row r="229" spans="2:8" s="24" customFormat="1">
      <c r="B229" s="78">
        <v>162</v>
      </c>
      <c r="C229" s="82" t="s">
        <v>199</v>
      </c>
      <c r="D229" s="90" t="s">
        <v>401</v>
      </c>
      <c r="E229" s="96" t="s">
        <v>216</v>
      </c>
      <c r="F229" s="102"/>
      <c r="G229" s="22">
        <v>1</v>
      </c>
      <c r="H229" s="80">
        <v>500</v>
      </c>
    </row>
    <row r="230" spans="2:8" s="24" customFormat="1">
      <c r="B230" s="78">
        <v>163</v>
      </c>
      <c r="C230" s="82" t="s">
        <v>199</v>
      </c>
      <c r="D230" s="90" t="s">
        <v>402</v>
      </c>
      <c r="E230" s="96" t="s">
        <v>217</v>
      </c>
      <c r="F230" s="102"/>
      <c r="G230" s="22">
        <v>1</v>
      </c>
      <c r="H230" s="80">
        <v>500</v>
      </c>
    </row>
    <row r="231" spans="2:8" s="24" customFormat="1">
      <c r="B231" s="78">
        <v>164</v>
      </c>
      <c r="C231" s="82" t="s">
        <v>199</v>
      </c>
      <c r="D231" s="90" t="s">
        <v>403</v>
      </c>
      <c r="E231" s="96" t="s">
        <v>233</v>
      </c>
      <c r="F231" s="102"/>
      <c r="G231" s="22">
        <v>1</v>
      </c>
      <c r="H231" s="80">
        <v>500</v>
      </c>
    </row>
    <row r="232" spans="2:8" s="24" customFormat="1">
      <c r="B232" s="78">
        <v>165</v>
      </c>
      <c r="C232" s="82" t="s">
        <v>199</v>
      </c>
      <c r="D232" s="90" t="s">
        <v>404</v>
      </c>
      <c r="E232" s="96" t="s">
        <v>218</v>
      </c>
      <c r="F232" s="102"/>
      <c r="G232" s="22">
        <v>1</v>
      </c>
      <c r="H232" s="80">
        <v>500</v>
      </c>
    </row>
    <row r="233" spans="2:8" s="24" customFormat="1">
      <c r="B233" s="78">
        <v>166</v>
      </c>
      <c r="C233" s="82" t="s">
        <v>199</v>
      </c>
      <c r="D233" s="90" t="s">
        <v>405</v>
      </c>
      <c r="E233" s="96" t="s">
        <v>219</v>
      </c>
      <c r="F233" s="102"/>
      <c r="G233" s="22">
        <v>1</v>
      </c>
      <c r="H233" s="80">
        <v>500</v>
      </c>
    </row>
    <row r="234" spans="2:8" s="24" customFormat="1">
      <c r="B234" s="78">
        <v>167</v>
      </c>
      <c r="C234" s="82" t="s">
        <v>199</v>
      </c>
      <c r="D234" s="90" t="s">
        <v>406</v>
      </c>
      <c r="E234" s="96" t="s">
        <v>220</v>
      </c>
      <c r="F234" s="102"/>
      <c r="G234" s="22">
        <v>1</v>
      </c>
      <c r="H234" s="80">
        <v>500</v>
      </c>
    </row>
    <row r="235" spans="2:8" s="24" customFormat="1">
      <c r="B235" s="78">
        <v>168</v>
      </c>
      <c r="C235" s="82" t="s">
        <v>199</v>
      </c>
      <c r="D235" s="90" t="s">
        <v>407</v>
      </c>
      <c r="E235" s="96" t="s">
        <v>231</v>
      </c>
      <c r="F235" s="102"/>
      <c r="G235" s="22">
        <v>1</v>
      </c>
      <c r="H235" s="80">
        <v>500</v>
      </c>
    </row>
    <row r="236" spans="2:8" s="24" customFormat="1">
      <c r="B236" s="78">
        <v>169</v>
      </c>
      <c r="C236" s="82" t="s">
        <v>199</v>
      </c>
      <c r="D236" s="90" t="s">
        <v>408</v>
      </c>
      <c r="E236" s="96" t="s">
        <v>232</v>
      </c>
      <c r="F236" s="102"/>
      <c r="G236" s="22">
        <v>1</v>
      </c>
      <c r="H236" s="80">
        <v>500</v>
      </c>
    </row>
    <row r="237" spans="2:8" s="24" customFormat="1">
      <c r="B237" s="78">
        <v>170</v>
      </c>
      <c r="C237" s="82" t="s">
        <v>199</v>
      </c>
      <c r="D237" s="90" t="s">
        <v>409</v>
      </c>
      <c r="E237" s="96" t="s">
        <v>221</v>
      </c>
      <c r="F237" s="102"/>
      <c r="G237" s="22">
        <v>1</v>
      </c>
      <c r="H237" s="80">
        <v>500</v>
      </c>
    </row>
    <row r="238" spans="2:8" s="24" customFormat="1">
      <c r="B238" s="78">
        <v>171</v>
      </c>
      <c r="C238" s="82" t="s">
        <v>199</v>
      </c>
      <c r="D238" s="90" t="s">
        <v>410</v>
      </c>
      <c r="E238" s="96" t="s">
        <v>222</v>
      </c>
      <c r="F238" s="102"/>
      <c r="G238" s="22">
        <v>1</v>
      </c>
      <c r="H238" s="80">
        <v>500</v>
      </c>
    </row>
    <row r="239" spans="2:8" s="24" customFormat="1">
      <c r="B239" s="78">
        <v>172</v>
      </c>
      <c r="C239" s="82" t="s">
        <v>199</v>
      </c>
      <c r="D239" s="90" t="s">
        <v>411</v>
      </c>
      <c r="E239" s="96" t="s">
        <v>223</v>
      </c>
      <c r="F239" s="102"/>
      <c r="G239" s="22">
        <v>1</v>
      </c>
      <c r="H239" s="80">
        <v>500</v>
      </c>
    </row>
    <row r="240" spans="2:8" s="24" customFormat="1">
      <c r="B240" s="78">
        <v>173</v>
      </c>
      <c r="C240" s="82" t="s">
        <v>199</v>
      </c>
      <c r="D240" s="90" t="s">
        <v>412</v>
      </c>
      <c r="E240" s="96" t="s">
        <v>224</v>
      </c>
      <c r="F240" s="102"/>
      <c r="G240" s="22">
        <v>1</v>
      </c>
      <c r="H240" s="80">
        <v>500</v>
      </c>
    </row>
    <row r="241" spans="2:8" s="24" customFormat="1">
      <c r="B241" s="78">
        <v>174</v>
      </c>
      <c r="C241" s="82" t="s">
        <v>199</v>
      </c>
      <c r="D241" s="90" t="s">
        <v>413</v>
      </c>
      <c r="E241" s="96" t="s">
        <v>224</v>
      </c>
      <c r="F241" s="102"/>
      <c r="G241" s="22">
        <v>1</v>
      </c>
      <c r="H241" s="80">
        <v>500</v>
      </c>
    </row>
    <row r="242" spans="2:8" s="24" customFormat="1">
      <c r="B242" s="78">
        <v>175</v>
      </c>
      <c r="C242" s="82" t="s">
        <v>199</v>
      </c>
      <c r="D242" s="90" t="s">
        <v>414</v>
      </c>
      <c r="E242" s="96" t="s">
        <v>225</v>
      </c>
      <c r="F242" s="102"/>
      <c r="G242" s="22">
        <v>1</v>
      </c>
      <c r="H242" s="80">
        <v>500</v>
      </c>
    </row>
    <row r="243" spans="2:8" s="24" customFormat="1">
      <c r="B243" s="78">
        <v>176</v>
      </c>
      <c r="C243" s="82" t="s">
        <v>199</v>
      </c>
      <c r="D243" s="90" t="s">
        <v>415</v>
      </c>
      <c r="E243" s="96" t="s">
        <v>226</v>
      </c>
      <c r="F243" s="102"/>
      <c r="G243" s="22">
        <v>1</v>
      </c>
      <c r="H243" s="80">
        <v>500</v>
      </c>
    </row>
    <row r="244" spans="2:8" s="24" customFormat="1">
      <c r="B244" s="78">
        <v>177</v>
      </c>
      <c r="C244" s="82" t="s">
        <v>199</v>
      </c>
      <c r="D244" s="90" t="s">
        <v>416</v>
      </c>
      <c r="E244" s="96" t="s">
        <v>227</v>
      </c>
      <c r="F244" s="102"/>
      <c r="G244" s="22">
        <v>1</v>
      </c>
      <c r="H244" s="80">
        <v>500</v>
      </c>
    </row>
    <row r="245" spans="2:8" s="24" customFormat="1">
      <c r="B245" s="78">
        <v>178</v>
      </c>
      <c r="C245" s="82" t="s">
        <v>199</v>
      </c>
      <c r="D245" s="90" t="s">
        <v>417</v>
      </c>
      <c r="E245" s="96" t="s">
        <v>228</v>
      </c>
      <c r="F245" s="102"/>
      <c r="G245" s="22">
        <v>1</v>
      </c>
      <c r="H245" s="80">
        <v>500</v>
      </c>
    </row>
    <row r="246" spans="2:8" s="24" customFormat="1">
      <c r="B246" s="78">
        <v>179</v>
      </c>
      <c r="C246" s="82" t="s">
        <v>199</v>
      </c>
      <c r="D246" s="90" t="s">
        <v>418</v>
      </c>
      <c r="E246" s="96" t="s">
        <v>229</v>
      </c>
      <c r="F246" s="102"/>
      <c r="G246" s="22">
        <v>1</v>
      </c>
      <c r="H246" s="80">
        <v>500</v>
      </c>
    </row>
    <row r="247" spans="2:8" s="24" customFormat="1">
      <c r="B247" s="78">
        <v>180</v>
      </c>
      <c r="C247" s="82" t="s">
        <v>199</v>
      </c>
      <c r="D247" s="90" t="s">
        <v>419</v>
      </c>
      <c r="E247" s="96" t="s">
        <v>230</v>
      </c>
      <c r="F247" s="102"/>
      <c r="G247" s="22">
        <v>1</v>
      </c>
      <c r="H247" s="80">
        <v>500</v>
      </c>
    </row>
    <row r="248" spans="2:8" s="24" customFormat="1" ht="16.899999999999999" thickBot="1">
      <c r="C248" s="28"/>
      <c r="D248" s="28"/>
      <c r="E248" s="103" t="s">
        <v>240</v>
      </c>
      <c r="F248" s="103"/>
      <c r="G248" s="30">
        <f>SUM(G68:G247)</f>
        <v>180</v>
      </c>
      <c r="H248" s="92">
        <f>SUM(H68:H247)</f>
        <v>90000</v>
      </c>
    </row>
    <row r="249" spans="2:8" ht="16.899999999999999" thickTop="1">
      <c r="E249" s="29"/>
      <c r="F249" s="83"/>
      <c r="G249" s="29"/>
      <c r="H249" s="29"/>
    </row>
    <row r="250" spans="2:8" ht="14.6" customHeight="1">
      <c r="B250" s="43" t="s">
        <v>10</v>
      </c>
      <c r="C250" s="43"/>
      <c r="D250" s="43" t="s">
        <v>6</v>
      </c>
      <c r="E250" s="43"/>
      <c r="F250" s="43" t="s">
        <v>7</v>
      </c>
      <c r="G250" s="43"/>
      <c r="H250" s="43"/>
    </row>
    <row r="251" spans="2:8" ht="14.6" customHeight="1">
      <c r="B251" s="45"/>
      <c r="C251" s="43"/>
      <c r="D251" s="43"/>
      <c r="E251" s="77"/>
      <c r="F251" s="43"/>
      <c r="G251" s="43"/>
      <c r="H251" s="43"/>
    </row>
    <row r="252" spans="2:8">
      <c r="B252" s="43"/>
      <c r="C252" s="43"/>
      <c r="D252" s="43"/>
      <c r="E252" s="77"/>
      <c r="F252" s="43"/>
      <c r="G252" s="43"/>
      <c r="H252" s="43"/>
    </row>
  </sheetData>
  <mergeCells count="45">
    <mergeCell ref="E223:F223"/>
    <mergeCell ref="E226:F226"/>
    <mergeCell ref="E227:F227"/>
    <mergeCell ref="E208:F208"/>
    <mergeCell ref="E212:F212"/>
    <mergeCell ref="E215:F215"/>
    <mergeCell ref="E216:F216"/>
    <mergeCell ref="E218:F218"/>
    <mergeCell ref="E209:F209"/>
    <mergeCell ref="G52:H53"/>
    <mergeCell ref="D53:E53"/>
    <mergeCell ref="D65:F65"/>
    <mergeCell ref="B66:B67"/>
    <mergeCell ref="C66:C67"/>
    <mergeCell ref="D66:D67"/>
    <mergeCell ref="E66:F67"/>
    <mergeCell ref="H66:H67"/>
    <mergeCell ref="E69:F69"/>
    <mergeCell ref="E70:F70"/>
    <mergeCell ref="E71:F71"/>
    <mergeCell ref="B2:F2"/>
    <mergeCell ref="C9:F9"/>
    <mergeCell ref="B52:C52"/>
    <mergeCell ref="D52:F52"/>
    <mergeCell ref="E74:F74"/>
    <mergeCell ref="E75:F75"/>
    <mergeCell ref="E77:F77"/>
    <mergeCell ref="E78:F78"/>
    <mergeCell ref="E79:F79"/>
    <mergeCell ref="E248:F248"/>
    <mergeCell ref="E177:F177"/>
    <mergeCell ref="E80:F80"/>
    <mergeCell ref="E195:F195"/>
    <mergeCell ref="E176:F176"/>
    <mergeCell ref="E178:F178"/>
    <mergeCell ref="E179:F179"/>
    <mergeCell ref="E180:F180"/>
    <mergeCell ref="E187:F187"/>
    <mergeCell ref="E95:F95"/>
    <mergeCell ref="E172:F172"/>
    <mergeCell ref="E173:F173"/>
    <mergeCell ref="E174:F174"/>
    <mergeCell ref="E171:F171"/>
    <mergeCell ref="E170:F170"/>
    <mergeCell ref="E222:F222"/>
  </mergeCells>
  <phoneticPr fontId="4" type="noConversion"/>
  <pageMargins left="0.11811023622047245" right="0" top="0.15748031496062992" bottom="0.35433070866141736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112.3-113.2勸募收支-公告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</dc:creator>
  <cp:lastModifiedBy>Chang</cp:lastModifiedBy>
  <cp:lastPrinted>2022-06-30T03:25:44Z</cp:lastPrinted>
  <dcterms:created xsi:type="dcterms:W3CDTF">2022-06-30T01:54:54Z</dcterms:created>
  <dcterms:modified xsi:type="dcterms:W3CDTF">2024-04-10T01:52:32Z</dcterms:modified>
</cp:coreProperties>
</file>